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esia.sharepoint.com/CEDRE/COORDINATION/COORDINATION CEDRE 2022-2025/CEDRE_Cohorte 2025/Dossier de candidature 2025/"/>
    </mc:Choice>
  </mc:AlternateContent>
  <xr:revisionPtr revIDLastSave="509" documentId="8_{418A5782-3F99-4DB3-9BF2-2CE236E08DE7}" xr6:coauthVersionLast="47" xr6:coauthVersionMax="47" xr10:uidLastSave="{21001218-DC37-4F2B-A8E3-2F3957A280EB}"/>
  <bookViews>
    <workbookView xWindow="-108" yWindow="-108" windowWidth="23256" windowHeight="12576" xr2:uid="{B37F8DBA-2103-4376-8A71-A1A92A5EAC23}"/>
  </bookViews>
  <sheets>
    <sheet name="Candidature" sheetId="1" r:id="rId1"/>
    <sheet name="Entreprise" sheetId="3" r:id="rId2"/>
    <sheet name="Liste" sheetId="13" state="hidden" r:id="rId3"/>
    <sheet name="Emplois" sheetId="4" r:id="rId4"/>
    <sheet name="RSE et TE" sheetId="11" r:id="rId5"/>
    <sheet name="Comptes prévisionnels" sheetId="12" r:id="rId6"/>
    <sheet name="Plan de financement" sheetId="5" r:id="rId7"/>
  </sheets>
  <externalReferences>
    <externalReference r:id="rId8"/>
    <externalReference r:id="rId9"/>
    <externalReference r:id="rId10"/>
  </externalReferences>
  <definedNames>
    <definedName name="_xlnm._FilterDatabase" localSheetId="2" hidden="1">Liste!$H$5:$I$1159</definedName>
    <definedName name="_Hlk115184608" localSheetId="0">Candidature!$A$29</definedName>
    <definedName name="Annee_N">'[1]Données générale'!$C$8</definedName>
    <definedName name="lstAppreciation">OFFSET([2]Référentiel!$AD$2,,,COUNTA([2]Référentiel!$AD$1:$AD$65536)-1)</definedName>
    <definedName name="TVA">[3]HYPOTHÈSES!$G$3</definedName>
    <definedName name="_xlnm.Print_Area" localSheetId="5">'Comptes prévisionnels'!$A$1:$I$117</definedName>
    <definedName name="_xlnm.Print_Area" localSheetId="4">'RSE et TE'!$A$1:$D$73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5" l="1"/>
  <c r="D29" i="5"/>
  <c r="E14" i="5"/>
  <c r="F14" i="5"/>
  <c r="D14" i="5"/>
  <c r="D53" i="12"/>
  <c r="D48" i="12"/>
  <c r="G48" i="12" s="1"/>
  <c r="F52" i="12"/>
  <c r="E52" i="12"/>
  <c r="D52" i="12"/>
  <c r="D51" i="12"/>
  <c r="F50" i="12"/>
  <c r="D39" i="12"/>
  <c r="D40" i="12" s="1"/>
  <c r="F54" i="12"/>
  <c r="E54" i="12"/>
  <c r="D54" i="12"/>
  <c r="G54" i="12" s="1"/>
  <c r="F48" i="12"/>
  <c r="E48" i="12"/>
  <c r="D50" i="12"/>
  <c r="G50" i="12"/>
  <c r="G51" i="12"/>
  <c r="G52" i="12"/>
  <c r="G53" i="12"/>
  <c r="D35" i="12"/>
  <c r="D47" i="12" s="1"/>
  <c r="E35" i="12"/>
  <c r="E47" i="12" s="1"/>
  <c r="F35" i="12"/>
  <c r="G35" i="12" s="1"/>
  <c r="H35" i="12" s="1"/>
  <c r="I35" i="12" s="1"/>
  <c r="J35" i="12" s="1"/>
  <c r="F51" i="12"/>
  <c r="E49" i="12"/>
  <c r="F53" i="12"/>
  <c r="F49" i="12"/>
  <c r="D41" i="12"/>
  <c r="E31" i="12"/>
  <c r="D31" i="12"/>
  <c r="E53" i="12"/>
  <c r="E39" i="12"/>
  <c r="F39" i="12"/>
  <c r="E51" i="12"/>
  <c r="E50" i="12"/>
  <c r="D49" i="12"/>
  <c r="G49" i="12" s="1"/>
  <c r="F47" i="12" l="1"/>
  <c r="G39" i="12"/>
  <c r="J39" i="12"/>
  <c r="H39" i="12"/>
  <c r="I39" i="12"/>
  <c r="E32" i="5" s="1"/>
  <c r="C2" i="3"/>
  <c r="D32" i="5" l="1"/>
  <c r="F32" i="5"/>
  <c r="B22" i="3"/>
  <c r="C22" i="3" s="1"/>
  <c r="P98" i="12"/>
  <c r="P99" i="12" s="1"/>
  <c r="N98" i="12"/>
  <c r="N99" i="12" s="1"/>
  <c r="N100" i="12" s="1"/>
  <c r="L98" i="12"/>
  <c r="L99" i="12" s="1"/>
  <c r="J98" i="12"/>
  <c r="J99" i="12" s="1"/>
  <c r="J100" i="12" s="1"/>
  <c r="H98" i="12"/>
  <c r="H99" i="12" s="1"/>
  <c r="F98" i="12"/>
  <c r="F99" i="12" s="1"/>
  <c r="D98" i="12"/>
  <c r="D99" i="12" s="1"/>
  <c r="P96" i="12"/>
  <c r="P97" i="12" s="1"/>
  <c r="N96" i="12"/>
  <c r="L96" i="12"/>
  <c r="L97" i="12" s="1"/>
  <c r="J96" i="12"/>
  <c r="J97" i="12" s="1"/>
  <c r="H96" i="12"/>
  <c r="H97" i="12" s="1"/>
  <c r="F96" i="12"/>
  <c r="F97" i="12" s="1"/>
  <c r="D96" i="12"/>
  <c r="D97" i="12" s="1"/>
  <c r="P94" i="12"/>
  <c r="P107" i="12" s="1"/>
  <c r="N94" i="12"/>
  <c r="N107" i="12" s="1"/>
  <c r="L94" i="12"/>
  <c r="L107" i="12" s="1"/>
  <c r="J94" i="12"/>
  <c r="J107" i="12" s="1"/>
  <c r="Q89" i="12"/>
  <c r="P89" i="12"/>
  <c r="O89" i="12"/>
  <c r="N89" i="12"/>
  <c r="M89" i="12"/>
  <c r="L89" i="12"/>
  <c r="K89" i="12"/>
  <c r="J89" i="12"/>
  <c r="I89" i="12"/>
  <c r="G89" i="12"/>
  <c r="E89" i="12"/>
  <c r="P79" i="12"/>
  <c r="P103" i="12" s="1"/>
  <c r="N79" i="12"/>
  <c r="L79" i="12"/>
  <c r="L103" i="12" s="1"/>
  <c r="J79" i="12"/>
  <c r="J103" i="12" s="1"/>
  <c r="H79" i="12"/>
  <c r="F79" i="12"/>
  <c r="F103" i="12" s="1"/>
  <c r="D79" i="12"/>
  <c r="D103" i="12" s="1"/>
  <c r="P76" i="12"/>
  <c r="N76" i="12"/>
  <c r="N102" i="12" s="1"/>
  <c r="L76" i="12"/>
  <c r="L102" i="12" s="1"/>
  <c r="J76" i="12"/>
  <c r="J102" i="12" s="1"/>
  <c r="H76" i="12"/>
  <c r="F76" i="12"/>
  <c r="D76" i="12"/>
  <c r="P72" i="12"/>
  <c r="N72" i="12"/>
  <c r="L72" i="12"/>
  <c r="J72" i="12"/>
  <c r="H72" i="12"/>
  <c r="F72" i="12"/>
  <c r="E40" i="12" s="1"/>
  <c r="D72" i="12"/>
  <c r="P64" i="12"/>
  <c r="Q78" i="12" s="1"/>
  <c r="N64" i="12"/>
  <c r="O112" i="12" s="1"/>
  <c r="L64" i="12"/>
  <c r="M71" i="12" s="1"/>
  <c r="J64" i="12"/>
  <c r="K114" i="12" s="1"/>
  <c r="H64" i="12"/>
  <c r="I109" i="12" s="1"/>
  <c r="F64" i="12"/>
  <c r="G77" i="12" s="1"/>
  <c r="D64" i="12"/>
  <c r="E111" i="12" s="1"/>
  <c r="F41" i="12"/>
  <c r="E41" i="12"/>
  <c r="D42" i="12"/>
  <c r="F40" i="12"/>
  <c r="F31" i="12"/>
  <c r="F22" i="12"/>
  <c r="E22" i="12"/>
  <c r="D22" i="12"/>
  <c r="F12" i="12"/>
  <c r="E12" i="12"/>
  <c r="D12" i="12"/>
  <c r="F6" i="12"/>
  <c r="E6" i="12"/>
  <c r="D6" i="12"/>
  <c r="D37" i="12" l="1"/>
  <c r="D38" i="12" s="1"/>
  <c r="F42" i="12"/>
  <c r="E42" i="12"/>
  <c r="F57" i="12"/>
  <c r="F89" i="12" s="1"/>
  <c r="H57" i="12"/>
  <c r="H94" i="12" s="1"/>
  <c r="H107" i="12" s="1"/>
  <c r="D57" i="12"/>
  <c r="D94" i="12" s="1"/>
  <c r="D107" i="12" s="1"/>
  <c r="F45" i="12"/>
  <c r="D45" i="12"/>
  <c r="E45" i="12"/>
  <c r="M61" i="12"/>
  <c r="M103" i="12"/>
  <c r="G97" i="12"/>
  <c r="Q113" i="12"/>
  <c r="O96" i="12"/>
  <c r="K100" i="12"/>
  <c r="E103" i="12"/>
  <c r="G103" i="12"/>
  <c r="K103" i="12"/>
  <c r="I76" i="12"/>
  <c r="E68" i="12"/>
  <c r="K102" i="12"/>
  <c r="M75" i="12"/>
  <c r="E76" i="12"/>
  <c r="Q80" i="12"/>
  <c r="I79" i="12"/>
  <c r="O66" i="12"/>
  <c r="K61" i="12"/>
  <c r="D14" i="12"/>
  <c r="I72" i="12"/>
  <c r="M76" i="12"/>
  <c r="E65" i="12"/>
  <c r="O72" i="12"/>
  <c r="E69" i="12"/>
  <c r="E71" i="12"/>
  <c r="E112" i="12"/>
  <c r="E114" i="12"/>
  <c r="O76" i="12"/>
  <c r="E60" i="12"/>
  <c r="M65" i="12"/>
  <c r="E77" i="12"/>
  <c r="E14" i="12"/>
  <c r="G72" i="12"/>
  <c r="E37" i="12"/>
  <c r="E38" i="12" s="1"/>
  <c r="Q60" i="12"/>
  <c r="I66" i="12"/>
  <c r="E75" i="12"/>
  <c r="O78" i="12"/>
  <c r="E97" i="12"/>
  <c r="Q91" i="12"/>
  <c r="I111" i="12"/>
  <c r="G59" i="12"/>
  <c r="O100" i="12"/>
  <c r="I63" i="12"/>
  <c r="O75" i="12"/>
  <c r="O79" i="12"/>
  <c r="Q92" i="12"/>
  <c r="H102" i="12"/>
  <c r="I102" i="12" s="1"/>
  <c r="F37" i="12"/>
  <c r="F38" i="12" s="1"/>
  <c r="Q59" i="12"/>
  <c r="O63" i="12"/>
  <c r="O65" i="12"/>
  <c r="O69" i="12"/>
  <c r="M72" i="12"/>
  <c r="Q75" i="12"/>
  <c r="E78" i="12"/>
  <c r="Q103" i="12"/>
  <c r="N97" i="12"/>
  <c r="O97" i="12" s="1"/>
  <c r="I112" i="12"/>
  <c r="Q62" i="12"/>
  <c r="H73" i="12"/>
  <c r="H84" i="12" s="1"/>
  <c r="G63" i="12"/>
  <c r="G69" i="12"/>
  <c r="Q76" i="12"/>
  <c r="Q97" i="12"/>
  <c r="I69" i="12"/>
  <c r="D33" i="12"/>
  <c r="D44" i="12" s="1"/>
  <c r="Q63" i="12"/>
  <c r="Q65" i="12"/>
  <c r="O70" i="12"/>
  <c r="G78" i="12"/>
  <c r="Q79" i="12"/>
  <c r="E113" i="12"/>
  <c r="I92" i="12"/>
  <c r="Q111" i="12"/>
  <c r="O59" i="12"/>
  <c r="E33" i="12"/>
  <c r="E44" i="12" s="1"/>
  <c r="G60" i="12"/>
  <c r="E66" i="12"/>
  <c r="Q70" i="12"/>
  <c r="G76" i="12"/>
  <c r="I78" i="12"/>
  <c r="O80" i="12"/>
  <c r="H103" i="12"/>
  <c r="I103" i="12" s="1"/>
  <c r="O113" i="12"/>
  <c r="I98" i="12"/>
  <c r="F73" i="12"/>
  <c r="F101" i="12" s="1"/>
  <c r="G101" i="12" s="1"/>
  <c r="G82" i="12"/>
  <c r="G71" i="12"/>
  <c r="I67" i="12"/>
  <c r="Q71" i="12"/>
  <c r="E79" i="12"/>
  <c r="I82" i="12"/>
  <c r="G96" i="12"/>
  <c r="O108" i="12"/>
  <c r="I114" i="12"/>
  <c r="O61" i="12"/>
  <c r="O67" i="12"/>
  <c r="E74" i="12"/>
  <c r="M102" i="12"/>
  <c r="Q82" i="12"/>
  <c r="I97" i="12"/>
  <c r="Q108" i="12"/>
  <c r="O114" i="12"/>
  <c r="Q61" i="12"/>
  <c r="G74" i="12"/>
  <c r="I83" i="12"/>
  <c r="O98" i="12"/>
  <c r="I110" i="12"/>
  <c r="I115" i="12"/>
  <c r="G62" i="12"/>
  <c r="O64" i="12"/>
  <c r="O68" i="12"/>
  <c r="I74" i="12"/>
  <c r="O102" i="12"/>
  <c r="Q83" i="12"/>
  <c r="I91" i="12"/>
  <c r="M97" i="12"/>
  <c r="Q110" i="12"/>
  <c r="O115" i="12"/>
  <c r="F33" i="12"/>
  <c r="F44" i="12" s="1"/>
  <c r="F14" i="12"/>
  <c r="K72" i="12"/>
  <c r="K98" i="12"/>
  <c r="K97" i="12"/>
  <c r="H100" i="12"/>
  <c r="I100" i="12" s="1"/>
  <c r="I99" i="12"/>
  <c r="L100" i="12"/>
  <c r="M100" i="12" s="1"/>
  <c r="M99" i="12"/>
  <c r="D100" i="12"/>
  <c r="E100" i="12" s="1"/>
  <c r="E99" i="12"/>
  <c r="P100" i="12"/>
  <c r="Q100" i="12" s="1"/>
  <c r="Q99" i="12"/>
  <c r="F100" i="12"/>
  <c r="G100" i="12" s="1"/>
  <c r="G99" i="12"/>
  <c r="K71" i="12"/>
  <c r="J73" i="12"/>
  <c r="M74" i="12"/>
  <c r="M96" i="12"/>
  <c r="M112" i="12"/>
  <c r="I62" i="12"/>
  <c r="G68" i="12"/>
  <c r="E59" i="12"/>
  <c r="O60" i="12"/>
  <c r="K62" i="12"/>
  <c r="E64" i="12"/>
  <c r="Q64" i="12"/>
  <c r="M66" i="12"/>
  <c r="I68" i="12"/>
  <c r="E70" i="12"/>
  <c r="O71" i="12"/>
  <c r="L73" i="12"/>
  <c r="Q74" i="12"/>
  <c r="I77" i="12"/>
  <c r="K81" i="12"/>
  <c r="G83" i="12"/>
  <c r="G92" i="12"/>
  <c r="K109" i="12"/>
  <c r="G111" i="12"/>
  <c r="Q112" i="12"/>
  <c r="M114" i="12"/>
  <c r="K63" i="12"/>
  <c r="K79" i="12"/>
  <c r="K68" i="12"/>
  <c r="K77" i="12"/>
  <c r="M81" i="12"/>
  <c r="D102" i="12"/>
  <c r="E102" i="12" s="1"/>
  <c r="N103" i="12"/>
  <c r="O103" i="12" s="1"/>
  <c r="I59" i="12"/>
  <c r="E61" i="12"/>
  <c r="O62" i="12"/>
  <c r="G64" i="12"/>
  <c r="G65" i="12"/>
  <c r="Q66" i="12"/>
  <c r="M68" i="12"/>
  <c r="I70" i="12"/>
  <c r="N73" i="12"/>
  <c r="G75" i="12"/>
  <c r="M77" i="12"/>
  <c r="E80" i="12"/>
  <c r="O81" i="12"/>
  <c r="K83" i="12"/>
  <c r="K92" i="12"/>
  <c r="E96" i="12"/>
  <c r="Q96" i="12"/>
  <c r="M98" i="12"/>
  <c r="K99" i="12"/>
  <c r="E108" i="12"/>
  <c r="O109" i="12"/>
  <c r="K111" i="12"/>
  <c r="G113" i="12"/>
  <c r="Q114" i="12"/>
  <c r="M67" i="12"/>
  <c r="K82" i="12"/>
  <c r="M64" i="12"/>
  <c r="G70" i="12"/>
  <c r="P102" i="12"/>
  <c r="Q102" i="12" s="1"/>
  <c r="K59" i="12"/>
  <c r="G61" i="12"/>
  <c r="I65" i="12"/>
  <c r="E67" i="12"/>
  <c r="K70" i="12"/>
  <c r="E72" i="12"/>
  <c r="Q72" i="12"/>
  <c r="I75" i="12"/>
  <c r="K76" i="12"/>
  <c r="O77" i="12"/>
  <c r="G79" i="12"/>
  <c r="G80" i="12"/>
  <c r="Q81" i="12"/>
  <c r="M83" i="12"/>
  <c r="M92" i="12"/>
  <c r="F102" i="12"/>
  <c r="G102" i="12" s="1"/>
  <c r="G108" i="12"/>
  <c r="Q109" i="12"/>
  <c r="M111" i="12"/>
  <c r="I113" i="12"/>
  <c r="E115" i="12"/>
  <c r="M63" i="12"/>
  <c r="M62" i="12"/>
  <c r="M109" i="12"/>
  <c r="M59" i="12"/>
  <c r="I61" i="12"/>
  <c r="E63" i="12"/>
  <c r="I64" i="12"/>
  <c r="K65" i="12"/>
  <c r="G67" i="12"/>
  <c r="Q68" i="12"/>
  <c r="M70" i="12"/>
  <c r="D73" i="12"/>
  <c r="P73" i="12"/>
  <c r="K75" i="12"/>
  <c r="Q77" i="12"/>
  <c r="I80" i="12"/>
  <c r="E82" i="12"/>
  <c r="O83" i="12"/>
  <c r="E91" i="12"/>
  <c r="O92" i="12"/>
  <c r="I108" i="12"/>
  <c r="E110" i="12"/>
  <c r="O111" i="12"/>
  <c r="K113" i="12"/>
  <c r="G115" i="12"/>
  <c r="K80" i="12"/>
  <c r="G91" i="12"/>
  <c r="K108" i="12"/>
  <c r="G110" i="12"/>
  <c r="M113" i="12"/>
  <c r="K64" i="12"/>
  <c r="K67" i="12"/>
  <c r="M80" i="12"/>
  <c r="I96" i="12"/>
  <c r="E98" i="12"/>
  <c r="Q98" i="12"/>
  <c r="O99" i="12"/>
  <c r="M108" i="12"/>
  <c r="K115" i="12"/>
  <c r="K91" i="12"/>
  <c r="K110" i="12"/>
  <c r="G112" i="12"/>
  <c r="M115" i="12"/>
  <c r="K69" i="12"/>
  <c r="K78" i="12"/>
  <c r="M82" i="12"/>
  <c r="M91" i="12"/>
  <c r="K96" i="12"/>
  <c r="G98" i="12"/>
  <c r="M110" i="12"/>
  <c r="I60" i="12"/>
  <c r="E62" i="12"/>
  <c r="G66" i="12"/>
  <c r="Q67" i="12"/>
  <c r="M69" i="12"/>
  <c r="I71" i="12"/>
  <c r="K74" i="12"/>
  <c r="M78" i="12"/>
  <c r="M79" i="12"/>
  <c r="E81" i="12"/>
  <c r="O82" i="12"/>
  <c r="O91" i="12"/>
  <c r="E109" i="12"/>
  <c r="O110" i="12"/>
  <c r="K112" i="12"/>
  <c r="G114" i="12"/>
  <c r="Q115" i="12"/>
  <c r="K60" i="12"/>
  <c r="G81" i="12"/>
  <c r="G109" i="12"/>
  <c r="M60" i="12"/>
  <c r="K66" i="12"/>
  <c r="Q69" i="12"/>
  <c r="O74" i="12"/>
  <c r="I81" i="12"/>
  <c r="E83" i="12"/>
  <c r="E92" i="12"/>
  <c r="F94" i="12" l="1"/>
  <c r="F107" i="12" s="1"/>
  <c r="D89" i="12"/>
  <c r="H89" i="12"/>
  <c r="H101" i="12"/>
  <c r="I101" i="12" s="1"/>
  <c r="I73" i="12"/>
  <c r="F84" i="12"/>
  <c r="G73" i="12"/>
  <c r="L101" i="12"/>
  <c r="M101" i="12" s="1"/>
  <c r="M73" i="12"/>
  <c r="L84" i="12"/>
  <c r="P101" i="12"/>
  <c r="Q101" i="12" s="1"/>
  <c r="P84" i="12"/>
  <c r="Q73" i="12"/>
  <c r="N101" i="12"/>
  <c r="O101" i="12" s="1"/>
  <c r="N84" i="12"/>
  <c r="O73" i="12"/>
  <c r="I84" i="12"/>
  <c r="H104" i="12"/>
  <c r="D101" i="12"/>
  <c r="E101" i="12" s="1"/>
  <c r="D84" i="12"/>
  <c r="E73" i="12"/>
  <c r="K73" i="12"/>
  <c r="J101" i="12"/>
  <c r="K101" i="12" s="1"/>
  <c r="J84" i="12"/>
  <c r="B23" i="3" s="1"/>
  <c r="C23" i="3" s="1"/>
  <c r="G84" i="12" l="1"/>
  <c r="F104" i="12"/>
  <c r="D104" i="12"/>
  <c r="E84" i="12"/>
  <c r="H117" i="12"/>
  <c r="I117" i="12" s="1"/>
  <c r="I104" i="12"/>
  <c r="J104" i="12"/>
  <c r="J117" i="12" s="1"/>
  <c r="K84" i="12"/>
  <c r="Q84" i="12"/>
  <c r="P104" i="12"/>
  <c r="M84" i="12"/>
  <c r="L104" i="12"/>
  <c r="O84" i="12"/>
  <c r="N104" i="12"/>
  <c r="G104" i="12" l="1"/>
  <c r="F117" i="12"/>
  <c r="G117" i="12" s="1"/>
  <c r="K117" i="12"/>
  <c r="K104" i="12"/>
  <c r="P117" i="12"/>
  <c r="Q104" i="12"/>
  <c r="N117" i="12"/>
  <c r="O104" i="12"/>
  <c r="E104" i="12"/>
  <c r="D117" i="12"/>
  <c r="E117" i="12" s="1"/>
  <c r="L117" i="12"/>
  <c r="M104" i="12"/>
  <c r="M117" i="12" l="1"/>
  <c r="D24" i="5"/>
  <c r="O117" i="12"/>
  <c r="E24" i="5"/>
  <c r="Q117" i="12"/>
  <c r="F24" i="5"/>
  <c r="F26" i="5" l="1"/>
  <c r="D26" i="5" l="1"/>
  <c r="E26" i="5"/>
  <c r="D5" i="5"/>
  <c r="E28" i="5" s="1"/>
  <c r="E5" i="5"/>
  <c r="E29" i="5" s="1"/>
  <c r="F5" i="5"/>
  <c r="F29" i="5" s="1"/>
  <c r="E30" i="5" l="1"/>
  <c r="F28" i="5" s="1"/>
  <c r="F3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COMTE Aileen</author>
  </authors>
  <commentList>
    <comment ref="B49" authorId="0" shapeId="0" xr:uid="{9A2C54E0-83F6-4C69-95F4-AA57743EBCCB}">
      <text>
        <r>
          <rPr>
            <b/>
            <sz val="9"/>
            <color indexed="81"/>
            <rFont val="Tahoma"/>
            <family val="2"/>
          </rPr>
          <t>COMTE Aileen:</t>
        </r>
        <r>
          <rPr>
            <sz val="9"/>
            <color indexed="81"/>
            <rFont val="Tahoma"/>
            <family val="2"/>
          </rPr>
          <t xml:space="preserve">
Ajouter TVA si concerné CA * (1+TVA)</t>
        </r>
      </text>
    </comment>
    <comment ref="B51" authorId="0" shapeId="0" xr:uid="{B51538CC-3BAB-4945-9A57-A4A433BCCDEA}">
      <text>
        <r>
          <rPr>
            <b/>
            <sz val="9"/>
            <color indexed="81"/>
            <rFont val="Tahoma"/>
            <family val="2"/>
          </rPr>
          <t>COMTE Aileen:</t>
        </r>
        <r>
          <rPr>
            <sz val="9"/>
            <color indexed="81"/>
            <rFont val="Tahoma"/>
            <family val="2"/>
          </rPr>
          <t xml:space="preserve">
Ajouter TVA si concerné
(Achats de marchandises et MP * (1+TVA)) + (Autres achats et charges externes * (1+TVA))</t>
        </r>
      </text>
    </comment>
    <comment ref="B54" authorId="0" shapeId="0" xr:uid="{82126502-7593-4CF5-B25E-A8EDC33B0CBE}">
      <text>
        <r>
          <rPr>
            <b/>
            <sz val="9"/>
            <color indexed="81"/>
            <rFont val="Tahoma"/>
            <family val="2"/>
          </rPr>
          <t>COMTE Aileen:</t>
        </r>
        <r>
          <rPr>
            <sz val="9"/>
            <color indexed="81"/>
            <rFont val="Tahoma"/>
            <family val="2"/>
          </rPr>
          <t xml:space="preserve">
Ajouter dettes TVA si concernée
(CA*TVA) - (Achats marchandises et MP * TVA) - (Achats et charges externes * TVA)</t>
        </r>
      </text>
    </comment>
  </commentList>
</comments>
</file>

<file path=xl/sharedStrings.xml><?xml version="1.0" encoding="utf-8"?>
<sst xmlns="http://schemas.openxmlformats.org/spreadsheetml/2006/main" count="2100" uniqueCount="1357">
  <si>
    <t xml:space="preserve">CALENDRIER </t>
  </si>
  <si>
    <t>Validation technique des candidatures</t>
  </si>
  <si>
    <t>Accompagnement des candidats validés
(diagnostics et élaboration d’un plan d’actions)</t>
  </si>
  <si>
    <t>OU</t>
  </si>
  <si>
    <t>Présentation des candidats au comité de sélection et de soutien et intégration dans la communauté CEDRE</t>
  </si>
  <si>
    <t>Vous pouvez y joindre les éléments qui vous paraissent pertinents pour appuyer votre candidature (business plan, revue de presse…)</t>
  </si>
  <si>
    <t>Critères de pré-séléction :</t>
  </si>
  <si>
    <t>Les critères de pré-sélection porteront sur la qualité du projet au regard :</t>
  </si>
  <si>
    <t>1. De la stratégie de développement :</t>
  </si>
  <si>
    <t xml:space="preserve">- Modèle économique et financier passé </t>
  </si>
  <si>
    <t xml:space="preserve">- Formalisation et cohérence de la stratégie de développement </t>
  </si>
  <si>
    <t xml:space="preserve">- Potentiel de création d’emplois </t>
  </si>
  <si>
    <t xml:space="preserve">- Stratégie de financement </t>
  </si>
  <si>
    <t xml:space="preserve">2. Des enjeux de l’accompagnement RSE et transition écologique </t>
  </si>
  <si>
    <t xml:space="preserve">- Enjeux territoriaux et filière </t>
  </si>
  <si>
    <t>- Niveau d’ambition de l’entreprise en RSE et transition écologique</t>
  </si>
  <si>
    <t>Disponibilités pour l’accompagnement :</t>
  </si>
  <si>
    <t>L’accompagnement de votre projet par un expert en RSE implique a minima votre participation à :</t>
  </si>
  <si>
    <t>- diagnostic RSE : 4 ou 5 ateliers de 3 heures chacun, répartis sur une période de 6 semaines</t>
  </si>
  <si>
    <t>- élaboration du plan d’action RSE : 4 ou 5 ateliers de 3 heures chacun, répartis sur une période de 6 semaines également, dans la continuité du diagnostic</t>
  </si>
  <si>
    <t>Pièces à joindre au dossier de candidature :</t>
  </si>
  <si>
    <t>Lettre de candidature incluant attestation sur l’honneur et attestation des minimis pour les aides notifiées (selon modèle en annexe)</t>
  </si>
  <si>
    <t>Obligatoire</t>
  </si>
  <si>
    <t xml:space="preserve">Inscription de votre entreprise sur www.reseau-preci.org </t>
  </si>
  <si>
    <t>Copie des statuts à jour</t>
  </si>
  <si>
    <t xml:space="preserve">3 derniers exercices clos (obligatoire) et si disponibles liasses fiscales et 3 derniers rapports du commissaire aux comptes. </t>
  </si>
  <si>
    <t>Organigramme juridique (si appartenance à un groupe)</t>
  </si>
  <si>
    <t>Attestation de moins de 250 salarié.e.s à signer par le représentant légal de la maison-mère (si appartenance à un groupe)</t>
  </si>
  <si>
    <t>Plaquette de présentation de l’entreprise et/ou rapport d’activité</t>
  </si>
  <si>
    <t>Organigramme hiérarchique</t>
  </si>
  <si>
    <t>Diagnostics déjà réalisés (stratégique, RSE, environnement ou financier)</t>
  </si>
  <si>
    <t>Toute preuve de votre engagement RSE et transition écologique (charte interne…)</t>
  </si>
  <si>
    <t>Présentation de votre entreprise</t>
  </si>
  <si>
    <t>Contacts</t>
  </si>
  <si>
    <t>Moyens commerciaux et de communication</t>
  </si>
  <si>
    <t xml:space="preserve">Concurrence </t>
  </si>
  <si>
    <t>(Identité des principaux concurrents, rapports de force entre les concurrents, forces et faiblesses des concurrents, avantages concurrentiels, etc.)</t>
  </si>
  <si>
    <t>Nombre de CDI</t>
  </si>
  <si>
    <t>Nombre de CDD</t>
  </si>
  <si>
    <t>Détail des besoins de recrutements sur 3 ans</t>
  </si>
  <si>
    <t>Année de recrutement</t>
  </si>
  <si>
    <t>Lieu de recrutement</t>
  </si>
  <si>
    <t>Fonction</t>
  </si>
  <si>
    <t>Niveau de formation</t>
  </si>
  <si>
    <t>Expérience attendue</t>
  </si>
  <si>
    <t>Nature du contrat (CDD, CDI, Apprentissage,
 emploi aidé, contrat d'insertion, Thèse, etc.)</t>
  </si>
  <si>
    <t>Durée hebdomadaire de travail</t>
  </si>
  <si>
    <t>Enjeux RSE et Transition Ecologique</t>
  </si>
  <si>
    <t>Un enjeu est prioritaire lorsque :
. les impacts découlant de votre activité ou de facteurs externes (ex : sécheresse) sont fortement négatifs (selon un autodiagnostic RSE), ce peut être en interne (par exemple : social / fort turnover, environnemental / pollution de vos sols exploités …) ou en externe (développement local faible avec des achats majoritaires à l’étranger, environnemental / pollution de l’air …), ici ou ailleurs, à court ou long terme
. les parties prenantes sont en forte attente à ce sujet
. la pérennité de votre structure pourrait être affectée à terme
Le ou les enjeux prioritaires identifiés vous amènent à réfléchir à la mise en place de solutions afin de convertir les impacts négatifs en impacts positifs, dans le cadre de votre démarche RSE.</t>
  </si>
  <si>
    <t>Enjeux prioritaires identifiés en particulier pour votre structure ?</t>
  </si>
  <si>
    <t>Au niveau du territoire :</t>
  </si>
  <si>
    <t>Au niveau de la filière :</t>
  </si>
  <si>
    <t>Labels et certifications obtenus :</t>
  </si>
  <si>
    <t>Moyens humains actuellement en place pour piloter la démarche RSE :</t>
  </si>
  <si>
    <t>Qu’attendez-vous de votre participation à CEDRE Ambition? S'agit-il d'une 1ère candidature? Sinon, expliquer les motifs du renouvellement de la candidature</t>
  </si>
  <si>
    <t>Quelles thématiques, sujets souhaiteriez-vous approfondir ?</t>
  </si>
  <si>
    <t>Pour tout autre élément que vous souhaiteriez ajouter, c’est ici :</t>
  </si>
  <si>
    <t>ACTIF (en €)</t>
  </si>
  <si>
    <t>Immobilisations  nettes</t>
  </si>
  <si>
    <t>Total Actif  immobilisé</t>
  </si>
  <si>
    <t>Stocks et encours</t>
  </si>
  <si>
    <t>Subventions à recevoir</t>
  </si>
  <si>
    <t>Autres créances</t>
  </si>
  <si>
    <t>Disponibilités et VMP</t>
  </si>
  <si>
    <t>Total Actif circulant</t>
  </si>
  <si>
    <t>Charges constatées d'avance et à répartir</t>
  </si>
  <si>
    <t>Total Actif</t>
  </si>
  <si>
    <t>PASSIF (en €)</t>
  </si>
  <si>
    <t>Fonds associatif / Capital social</t>
  </si>
  <si>
    <t>Subvention d'investissement</t>
  </si>
  <si>
    <t>Réserves et report à nouveau</t>
  </si>
  <si>
    <t>Résultat net</t>
  </si>
  <si>
    <t>Total Fonds propres</t>
  </si>
  <si>
    <t>Provisions pour risques et charges</t>
  </si>
  <si>
    <t>Dettes financières moyen/long terme</t>
  </si>
  <si>
    <t>Dettes financières court terme</t>
  </si>
  <si>
    <t>Dettes fournisseurs</t>
  </si>
  <si>
    <t xml:space="preserve">Dettes au personnel </t>
  </si>
  <si>
    <t xml:space="preserve">Autres dettes </t>
  </si>
  <si>
    <t>Total Dettes</t>
  </si>
  <si>
    <t>Pdts constatés d'avance &amp; Fonds dédiés</t>
  </si>
  <si>
    <t>Total Passif</t>
  </si>
  <si>
    <t>Fonds de roulement</t>
  </si>
  <si>
    <t>BFR</t>
  </si>
  <si>
    <t>Trésorerie Nette</t>
  </si>
  <si>
    <t>COMPTE DE RESULTAT (en €)</t>
  </si>
  <si>
    <t>%</t>
  </si>
  <si>
    <t>Chiffre d'affaires</t>
  </si>
  <si>
    <t>Subventions d’exploitation</t>
  </si>
  <si>
    <t>Aide aux postes</t>
  </si>
  <si>
    <t>Reprise et transfert de charges</t>
  </si>
  <si>
    <t>Autres produits d'exploitation</t>
  </si>
  <si>
    <t>Total produits d’exploitation</t>
  </si>
  <si>
    <t xml:space="preserve">Achats de marchandises et matières prem. </t>
  </si>
  <si>
    <t>Autres achats et charges externes</t>
  </si>
  <si>
    <t>Impôts et taxes</t>
  </si>
  <si>
    <t xml:space="preserve">Salaires </t>
  </si>
  <si>
    <t>Dotations aux amortissements et aux prov.</t>
  </si>
  <si>
    <t>Autres charges d'exploitation</t>
  </si>
  <si>
    <t>Total Charges d’exploitation</t>
  </si>
  <si>
    <t>Résultat d’exploitation</t>
  </si>
  <si>
    <t>Total produits financiers</t>
  </si>
  <si>
    <t>Total charges financières</t>
  </si>
  <si>
    <t>Résultat financier</t>
  </si>
  <si>
    <t>Total produits exceptionnels</t>
  </si>
  <si>
    <t>Total charges exceptionnelles</t>
  </si>
  <si>
    <t>Résultat exceptionnel</t>
  </si>
  <si>
    <t>Participation / Intéressement</t>
  </si>
  <si>
    <t>Impôts sur les sociétés</t>
  </si>
  <si>
    <t>Report de ressources non utilisés sur ex. antérieurs</t>
  </si>
  <si>
    <t>Engagements à réaliser sur ressources affectées</t>
  </si>
  <si>
    <t xml:space="preserve">Résultat net </t>
  </si>
  <si>
    <t>…pour aller plus loin !</t>
  </si>
  <si>
    <t>Production stockée</t>
  </si>
  <si>
    <t>Production immobilisée</t>
  </si>
  <si>
    <t>SIG (en €)</t>
  </si>
  <si>
    <t>Chiffres d'affaires</t>
  </si>
  <si>
    <t>Production de l'exercice</t>
  </si>
  <si>
    <t>Marge globale</t>
  </si>
  <si>
    <t>Valeur ajoutée</t>
  </si>
  <si>
    <t>Excédent brut d'exploitation</t>
  </si>
  <si>
    <t>Précision pour calculer la CAF : ces différents comptes sont "cachés" dans les produits et les charges, il faut aller dans les comptes détaillés pour les retrouver !</t>
  </si>
  <si>
    <t>Reprises sur provisions</t>
  </si>
  <si>
    <t>Attention ! Les reprises sur provisions sont parfois sur la même lignes que les transferts de charge (qui ne doivent pas être indiqués ici). Il faut aller dans les comptes détaillés pour vérifier.</t>
  </si>
  <si>
    <t>Dotations aux provisions financières</t>
  </si>
  <si>
    <t>Reprises sur provisions financières</t>
  </si>
  <si>
    <t>Dotations aux provisions exceptionnelles</t>
  </si>
  <si>
    <t>Valeur comptable des elts actifs cédés</t>
  </si>
  <si>
    <t>Reprises sur provisions exceptionnelles</t>
  </si>
  <si>
    <t>Produits de cession des élts actif</t>
  </si>
  <si>
    <t>Quote-part de subv. virée au résultat</t>
  </si>
  <si>
    <t>CAF</t>
  </si>
  <si>
    <t>PLAN DE FINANCEMENT</t>
  </si>
  <si>
    <t>EMPLOIS</t>
  </si>
  <si>
    <t>Réel 2023</t>
  </si>
  <si>
    <t>Investissements*</t>
  </si>
  <si>
    <t xml:space="preserve">Remboursement dettes financières </t>
  </si>
  <si>
    <t>TOTAL EMPLOIS</t>
  </si>
  <si>
    <t>*Montants Hors Taxe pour les entreprises soumises à l'IS</t>
  </si>
  <si>
    <t>RESSOURCES</t>
  </si>
  <si>
    <t xml:space="preserve">Démarrage </t>
  </si>
  <si>
    <t>Augmentation capital</t>
  </si>
  <si>
    <t>Apports associatifs</t>
  </si>
  <si>
    <t>Subventions d'investissement publiques</t>
  </si>
  <si>
    <t>Comptes courants d'associés</t>
  </si>
  <si>
    <t>Fonds privés (fondations, autres)</t>
  </si>
  <si>
    <t>Emprunts</t>
  </si>
  <si>
    <t>Capacité d'autofinancement</t>
  </si>
  <si>
    <t>Autres (préciser)</t>
  </si>
  <si>
    <t>TOTAL RESSOURCES</t>
  </si>
  <si>
    <t>TRESORERIE INITIALE</t>
  </si>
  <si>
    <t>VARIATION DE TRESORERIE ANNUELLE</t>
  </si>
  <si>
    <t>SOLDE FINAL DE TRESORERIE</t>
  </si>
  <si>
    <t>Forme juridique</t>
  </si>
  <si>
    <t>Nature du contrat</t>
  </si>
  <si>
    <t>Département</t>
  </si>
  <si>
    <t>Ville</t>
  </si>
  <si>
    <t>CDI</t>
  </si>
  <si>
    <t>CDD</t>
  </si>
  <si>
    <t>Contrat de travail temporaire ou Intérim</t>
  </si>
  <si>
    <t xml:space="preserve">Contrat d’apprentissage ou de professionnalisation </t>
  </si>
  <si>
    <t>CAE-CIE</t>
  </si>
  <si>
    <t>Emploi-franc</t>
  </si>
  <si>
    <t>Evolution des effectifs</t>
  </si>
  <si>
    <t>Adulte-relais</t>
  </si>
  <si>
    <t>Intermittent</t>
  </si>
  <si>
    <t>VILLENEUVE</t>
  </si>
  <si>
    <t>LA CELLE</t>
  </si>
  <si>
    <t>LE VERNET</t>
  </si>
  <si>
    <t>04510</t>
  </si>
  <si>
    <t>AIGLUN</t>
  </si>
  <si>
    <t>04500</t>
  </si>
  <si>
    <t>ALLEMAGNE EN PROVENCE</t>
  </si>
  <si>
    <t>04170</t>
  </si>
  <si>
    <t>ALLONS</t>
  </si>
  <si>
    <t>04260</t>
  </si>
  <si>
    <t>ALLOS</t>
  </si>
  <si>
    <t>ANGLES</t>
  </si>
  <si>
    <t>04240</t>
  </si>
  <si>
    <t>ANNOT</t>
  </si>
  <si>
    <t>04420</t>
  </si>
  <si>
    <t>ARCHAIL</t>
  </si>
  <si>
    <t>04110</t>
  </si>
  <si>
    <t>AUBENAS LES ALPES</t>
  </si>
  <si>
    <t>04200</t>
  </si>
  <si>
    <t>AUBIGNOSC</t>
  </si>
  <si>
    <t>AUTHON</t>
  </si>
  <si>
    <t>04140</t>
  </si>
  <si>
    <t>AUZET</t>
  </si>
  <si>
    <t>04150</t>
  </si>
  <si>
    <t>BANON</t>
  </si>
  <si>
    <t>04400</t>
  </si>
  <si>
    <t>BARCELONNETTE</t>
  </si>
  <si>
    <t>BARLES</t>
  </si>
  <si>
    <t>04380</t>
  </si>
  <si>
    <t>BARRAS</t>
  </si>
  <si>
    <t>04330</t>
  </si>
  <si>
    <t>BARREME</t>
  </si>
  <si>
    <t>04250</t>
  </si>
  <si>
    <t>BAYONS</t>
  </si>
  <si>
    <t>BEAUJEU</t>
  </si>
  <si>
    <t>04370</t>
  </si>
  <si>
    <t>BEAUVEZER</t>
  </si>
  <si>
    <t>BELLAFFAIRE</t>
  </si>
  <si>
    <t>BEVONS</t>
  </si>
  <si>
    <t>04270</t>
  </si>
  <si>
    <t>BEYNES</t>
  </si>
  <si>
    <t>BLIEUX</t>
  </si>
  <si>
    <t>BRAS D ASSE</t>
  </si>
  <si>
    <t>BRAUX</t>
  </si>
  <si>
    <t>04340</t>
  </si>
  <si>
    <t>UBAYE SERRE PONCON</t>
  </si>
  <si>
    <t>04700</t>
  </si>
  <si>
    <t>LA BRILLANNE</t>
  </si>
  <si>
    <t>04210</t>
  </si>
  <si>
    <t>BRUNET</t>
  </si>
  <si>
    <t>LE BRUSQUET</t>
  </si>
  <si>
    <t>LE CAIRE</t>
  </si>
  <si>
    <t>04120</t>
  </si>
  <si>
    <t>CASTELLANE</t>
  </si>
  <si>
    <t>LE CASTELLARD MELAN</t>
  </si>
  <si>
    <t>LE CASTELLET</t>
  </si>
  <si>
    <t>04320</t>
  </si>
  <si>
    <t>CASTELLET LES SAUSSES</t>
  </si>
  <si>
    <t>VAL DE CHALVAGNE</t>
  </si>
  <si>
    <t>04280</t>
  </si>
  <si>
    <t>CERESTE</t>
  </si>
  <si>
    <t>LE CHAFFAUT ST JURSON</t>
  </si>
  <si>
    <t>04660</t>
  </si>
  <si>
    <t>CHAMPTERCIER</t>
  </si>
  <si>
    <t>04160</t>
  </si>
  <si>
    <t>CHATEAU ARNOUX ST AUBAN</t>
  </si>
  <si>
    <t>04600</t>
  </si>
  <si>
    <t>CHATEAUFORT</t>
  </si>
  <si>
    <t>CHATEAUNEUF MIRAVAIL</t>
  </si>
  <si>
    <t>CHATEAUNEUF VAL ST DONAT</t>
  </si>
  <si>
    <t>CHATEAUREDON</t>
  </si>
  <si>
    <t>CHAUDON NORANTE</t>
  </si>
  <si>
    <t>CLAMENSANE</t>
  </si>
  <si>
    <t>05110</t>
  </si>
  <si>
    <t>CLARET</t>
  </si>
  <si>
    <t>CLUMANC</t>
  </si>
  <si>
    <t>COLMARS LES ALPES</t>
  </si>
  <si>
    <t>04530</t>
  </si>
  <si>
    <t>LA CONDAMINE CHATELARD</t>
  </si>
  <si>
    <t>04220</t>
  </si>
  <si>
    <t>CORBIERES EN PROVENCE</t>
  </si>
  <si>
    <t>04230</t>
  </si>
  <si>
    <t>CRUIS</t>
  </si>
  <si>
    <t>CURBANS</t>
  </si>
  <si>
    <t>CUREL</t>
  </si>
  <si>
    <t>04300</t>
  </si>
  <si>
    <t>DAUPHIN</t>
  </si>
  <si>
    <t>DEMANDOLX</t>
  </si>
  <si>
    <t>04000</t>
  </si>
  <si>
    <t>DIGNE LES BAINS</t>
  </si>
  <si>
    <t>DRAIX</t>
  </si>
  <si>
    <t>ENCHASTRAYES</t>
  </si>
  <si>
    <t>ENTRAGES</t>
  </si>
  <si>
    <t>ENTREPIERRES</t>
  </si>
  <si>
    <t>ENTREVAUX</t>
  </si>
  <si>
    <t>ENTREVENNES</t>
  </si>
  <si>
    <t>L ESCALE</t>
  </si>
  <si>
    <t>04800</t>
  </si>
  <si>
    <t>ESPARRON DE VERDON</t>
  </si>
  <si>
    <t>ESTOUBLON</t>
  </si>
  <si>
    <t>FAUCON DU CAIRE</t>
  </si>
  <si>
    <t>FAUCON DE BARCELONNETTE</t>
  </si>
  <si>
    <t>FONTIENNE</t>
  </si>
  <si>
    <t>FORCALQUIER</t>
  </si>
  <si>
    <t>LE FUGERET</t>
  </si>
  <si>
    <t>04310</t>
  </si>
  <si>
    <t>GANAGOBIE</t>
  </si>
  <si>
    <t>LA GARDE</t>
  </si>
  <si>
    <t>GIGORS</t>
  </si>
  <si>
    <t>GREOUX LES BAINS</t>
  </si>
  <si>
    <t>L HOSPITALET</t>
  </si>
  <si>
    <t>04850</t>
  </si>
  <si>
    <t>JAUSIERS</t>
  </si>
  <si>
    <t>LA JAVIE</t>
  </si>
  <si>
    <t>LAMBRUISSE</t>
  </si>
  <si>
    <t>LARDIERS</t>
  </si>
  <si>
    <t>LE LAUZET UBAYE</t>
  </si>
  <si>
    <t>LIMANS</t>
  </si>
  <si>
    <t>LURS</t>
  </si>
  <si>
    <t>MAJASTRES</t>
  </si>
  <si>
    <t>04350</t>
  </si>
  <si>
    <t>MALIJAI</t>
  </si>
  <si>
    <t>MALLEFOUGASSE AUGES</t>
  </si>
  <si>
    <t>MALLEMOISSON</t>
  </si>
  <si>
    <t>MANE</t>
  </si>
  <si>
    <t>04100</t>
  </si>
  <si>
    <t>MANOSQUE</t>
  </si>
  <si>
    <t>MARCOUX</t>
  </si>
  <si>
    <t>MEAILLES</t>
  </si>
  <si>
    <t>04190</t>
  </si>
  <si>
    <t>LES MEES</t>
  </si>
  <si>
    <t>MELVE</t>
  </si>
  <si>
    <t>VAL D ORONAYE</t>
  </si>
  <si>
    <t>MEZEL</t>
  </si>
  <si>
    <t>MIRABEAU</t>
  </si>
  <si>
    <t>MISON</t>
  </si>
  <si>
    <t>MONTAGNAC MONTPEZAT</t>
  </si>
  <si>
    <t>MONTCLAR</t>
  </si>
  <si>
    <t>MONTFORT</t>
  </si>
  <si>
    <t>MONTFURON</t>
  </si>
  <si>
    <t>MONTJUSTIN</t>
  </si>
  <si>
    <t>MONTLAUX</t>
  </si>
  <si>
    <t>MONTSALIER</t>
  </si>
  <si>
    <t>MORIEZ</t>
  </si>
  <si>
    <t>LA MOTTE DU CAIRE</t>
  </si>
  <si>
    <t>04360</t>
  </si>
  <si>
    <t>MOUSTIERS STE MARIE</t>
  </si>
  <si>
    <t>LA MURE ARGENS</t>
  </si>
  <si>
    <t>NIBLES</t>
  </si>
  <si>
    <t>NIOZELLES</t>
  </si>
  <si>
    <t>NOYERS SUR JABRON</t>
  </si>
  <si>
    <t>LES OMERGUES</t>
  </si>
  <si>
    <t>ONGLES</t>
  </si>
  <si>
    <t>OPPEDETTE</t>
  </si>
  <si>
    <t>ORAISON</t>
  </si>
  <si>
    <t>LA PALUD SUR VERDON</t>
  </si>
  <si>
    <t>PEIPIN</t>
  </si>
  <si>
    <t>PEYROULES</t>
  </si>
  <si>
    <t>PEYRUIS</t>
  </si>
  <si>
    <t>05130</t>
  </si>
  <si>
    <t>PIEGUT</t>
  </si>
  <si>
    <t>PIERRERUE</t>
  </si>
  <si>
    <t>04860</t>
  </si>
  <si>
    <t>PIERREVERT</t>
  </si>
  <si>
    <t>05160</t>
  </si>
  <si>
    <t>PONTIS</t>
  </si>
  <si>
    <t>PRADS HAUTE BLEONE</t>
  </si>
  <si>
    <t>PUIMICHEL</t>
  </si>
  <si>
    <t>04410</t>
  </si>
  <si>
    <t>PUIMOISSON</t>
  </si>
  <si>
    <t>QUINSON</t>
  </si>
  <si>
    <t>REDORTIERS</t>
  </si>
  <si>
    <t>REILLANNE</t>
  </si>
  <si>
    <t>MEOLANS REVEL</t>
  </si>
  <si>
    <t>REVEST DES BROUSSES</t>
  </si>
  <si>
    <t>REVEST DU BION</t>
  </si>
  <si>
    <t>REVEST ST MARTIN</t>
  </si>
  <si>
    <t>RIEZ</t>
  </si>
  <si>
    <t>LA ROBINE SUR GALABRE</t>
  </si>
  <si>
    <t>LA ROCHEGIRON</t>
  </si>
  <si>
    <t>06260</t>
  </si>
  <si>
    <t>LA ROCHETTE</t>
  </si>
  <si>
    <t>ROUGON</t>
  </si>
  <si>
    <t>ROUMOULES</t>
  </si>
  <si>
    <t>ST ANDRE LES ALPES</t>
  </si>
  <si>
    <t>ST BENOIT</t>
  </si>
  <si>
    <t>STE CROIX A LAUZE</t>
  </si>
  <si>
    <t>STE CROIX DU VERDON</t>
  </si>
  <si>
    <t>HAUTES DUYES</t>
  </si>
  <si>
    <t>ST ETIENNE LES ORGUES</t>
  </si>
  <si>
    <t>ST GENIEZ</t>
  </si>
  <si>
    <t>ST JACQUES</t>
  </si>
  <si>
    <t>ST JEANNET</t>
  </si>
  <si>
    <t>ST JULIEN D ASSE</t>
  </si>
  <si>
    <t>ST JULIEN DU VERDON</t>
  </si>
  <si>
    <t>ST JURS</t>
  </si>
  <si>
    <t>ST LAURENT DU VERDON</t>
  </si>
  <si>
    <t>ST LIONS</t>
  </si>
  <si>
    <t>ST MAIME</t>
  </si>
  <si>
    <t>ST MARTIN DE BROMES</t>
  </si>
  <si>
    <t>ST MARTIN LES EAUX</t>
  </si>
  <si>
    <t>ST MARTIN LES SEYNE</t>
  </si>
  <si>
    <t>04870</t>
  </si>
  <si>
    <t>ST MICHEL L OBSERVATOIRE</t>
  </si>
  <si>
    <t>ST PAUL SUR UBAYE</t>
  </si>
  <si>
    <t>ST PIERRE</t>
  </si>
  <si>
    <t>ST PONS</t>
  </si>
  <si>
    <t>STE TULLE</t>
  </si>
  <si>
    <t>ST VINCENT SUR JABRON</t>
  </si>
  <si>
    <t>04290</t>
  </si>
  <si>
    <t>SALIGNAC</t>
  </si>
  <si>
    <t>SAUMANE</t>
  </si>
  <si>
    <t>SAUSSES</t>
  </si>
  <si>
    <t>SELONNET</t>
  </si>
  <si>
    <t>SENEZ</t>
  </si>
  <si>
    <t>SEYNE LES ALPES</t>
  </si>
  <si>
    <t>SIGONCE</t>
  </si>
  <si>
    <t>SIGOYER</t>
  </si>
  <si>
    <t>SIMIANE LA ROTONDE</t>
  </si>
  <si>
    <t>SISTERON</t>
  </si>
  <si>
    <t>SOLEILHAS</t>
  </si>
  <si>
    <t>SOURRIBES</t>
  </si>
  <si>
    <t>TARTONNE</t>
  </si>
  <si>
    <t>THEZE</t>
  </si>
  <si>
    <t>THOARD</t>
  </si>
  <si>
    <t>THORAME BASSE</t>
  </si>
  <si>
    <t>THORAME HAUTE</t>
  </si>
  <si>
    <t>LES THUILES</t>
  </si>
  <si>
    <t>TURRIERS</t>
  </si>
  <si>
    <t>UBRAYE</t>
  </si>
  <si>
    <t>UVERNET FOURS</t>
  </si>
  <si>
    <t>VACHERES</t>
  </si>
  <si>
    <t>VALAVOIRE</t>
  </si>
  <si>
    <t>VALBELLE</t>
  </si>
  <si>
    <t>VALENSOLE</t>
  </si>
  <si>
    <t>VALERNES</t>
  </si>
  <si>
    <t>VAUMEILH</t>
  </si>
  <si>
    <t>VENTEROL</t>
  </si>
  <si>
    <t>VERDACHES</t>
  </si>
  <si>
    <t>VERGONS</t>
  </si>
  <si>
    <t>VILLARS COLMARS</t>
  </si>
  <si>
    <t>VILLEMUS</t>
  </si>
  <si>
    <t>04180</t>
  </si>
  <si>
    <t>VOLONNE</t>
  </si>
  <si>
    <t>04130</t>
  </si>
  <si>
    <t>VOLX</t>
  </si>
  <si>
    <t>05460</t>
  </si>
  <si>
    <t>ABRIES RISTOLAS</t>
  </si>
  <si>
    <t>05470</t>
  </si>
  <si>
    <t>AIGUILLES</t>
  </si>
  <si>
    <t>05260</t>
  </si>
  <si>
    <t>ANCELLE</t>
  </si>
  <si>
    <t>05120</t>
  </si>
  <si>
    <t>L ARGENTIERE LA BESSEE</t>
  </si>
  <si>
    <t>05350</t>
  </si>
  <si>
    <t>ARVIEUX</t>
  </si>
  <si>
    <t>05140</t>
  </si>
  <si>
    <t>ASPREMONT</t>
  </si>
  <si>
    <t>05800</t>
  </si>
  <si>
    <t>ASPRES LES CORPS</t>
  </si>
  <si>
    <t>ASPRES SUR BUECH</t>
  </si>
  <si>
    <t>05230</t>
  </si>
  <si>
    <t>AVANCON</t>
  </si>
  <si>
    <t>05200</t>
  </si>
  <si>
    <t>BARATIER</t>
  </si>
  <si>
    <t>BARCILLONNETTE</t>
  </si>
  <si>
    <t>05300</t>
  </si>
  <si>
    <t>BARRET SUR MEOUGE</t>
  </si>
  <si>
    <t>05700</t>
  </si>
  <si>
    <t>LA BATIE MONTSALEON</t>
  </si>
  <si>
    <t>LA BATIE NEUVE</t>
  </si>
  <si>
    <t>05000</t>
  </si>
  <si>
    <t>LA BATIE VIEILLE</t>
  </si>
  <si>
    <t>LA BEAUME</t>
  </si>
  <si>
    <t>LE BERSAC</t>
  </si>
  <si>
    <t>05190</t>
  </si>
  <si>
    <t>BREZIERS</t>
  </si>
  <si>
    <t>05100</t>
  </si>
  <si>
    <t>BRIANCON</t>
  </si>
  <si>
    <t>05150</t>
  </si>
  <si>
    <t>VALDOULE</t>
  </si>
  <si>
    <t>05500</t>
  </si>
  <si>
    <t>BUISSARD</t>
  </si>
  <si>
    <t>05600</t>
  </si>
  <si>
    <t>CEILLAC</t>
  </si>
  <si>
    <t>CERVIERES</t>
  </si>
  <si>
    <t>05400</t>
  </si>
  <si>
    <t>CHABESTAN</t>
  </si>
  <si>
    <t>CHABOTTES</t>
  </si>
  <si>
    <t>05310</t>
  </si>
  <si>
    <t>CHAMPCELLA</t>
  </si>
  <si>
    <t>CHAMPOLEON</t>
  </si>
  <si>
    <t>CHANOUSSE</t>
  </si>
  <si>
    <t>CHATEAUNEUF D OZE</t>
  </si>
  <si>
    <t>05380</t>
  </si>
  <si>
    <t>CHATEAUROUX LES ALPES</t>
  </si>
  <si>
    <t>CHATEAUVIEUX</t>
  </si>
  <si>
    <t>CHATEAU VILLE VIEILLE</t>
  </si>
  <si>
    <t>AUBESSAGNE</t>
  </si>
  <si>
    <t>CHORGES</t>
  </si>
  <si>
    <t>CREVOUX</t>
  </si>
  <si>
    <t>CROTS</t>
  </si>
  <si>
    <t>EMBRUN</t>
  </si>
  <si>
    <t>EOURRES</t>
  </si>
  <si>
    <t>L EPINE</t>
  </si>
  <si>
    <t>ESPARRON</t>
  </si>
  <si>
    <t>ESPINASSES</t>
  </si>
  <si>
    <t>ETOILE ST CYRICE</t>
  </si>
  <si>
    <t>EYGLIERS</t>
  </si>
  <si>
    <t>GARDE COLOMBE</t>
  </si>
  <si>
    <t>LA FARE EN CHAMPSAUR</t>
  </si>
  <si>
    <t>LA FAURIE</t>
  </si>
  <si>
    <t>FOREST ST JULIEN</t>
  </si>
  <si>
    <t>FOUILLOUSE</t>
  </si>
  <si>
    <t>FREISSINIERES</t>
  </si>
  <si>
    <t>LA FREISSINOUSE</t>
  </si>
  <si>
    <t>FURMEYER</t>
  </si>
  <si>
    <t>GAP</t>
  </si>
  <si>
    <t>LE GLAIZIL</t>
  </si>
  <si>
    <t>05320</t>
  </si>
  <si>
    <t>LA GRAVE</t>
  </si>
  <si>
    <t>LA CHAPELLE EN VALGAUDEMAR</t>
  </si>
  <si>
    <t>GUILLESTRE</t>
  </si>
  <si>
    <t>LA HAUTE BEAUME</t>
  </si>
  <si>
    <t>JARJAYES</t>
  </si>
  <si>
    <t>LARAGNE MONTEGLIN</t>
  </si>
  <si>
    <t>LARDIER ET VALENCA</t>
  </si>
  <si>
    <t>LAYE</t>
  </si>
  <si>
    <t>LAZER</t>
  </si>
  <si>
    <t>LETTRET</t>
  </si>
  <si>
    <t>MANTEYER</t>
  </si>
  <si>
    <t>MEREUIL</t>
  </si>
  <si>
    <t>MOLINES EN QUEYRAS</t>
  </si>
  <si>
    <t>MONETIER ALLEMONT</t>
  </si>
  <si>
    <t>05220</t>
  </si>
  <si>
    <t>LE MONETIER LES BAINS</t>
  </si>
  <si>
    <t>MONTBRAND</t>
  </si>
  <si>
    <t>MONTCLUS</t>
  </si>
  <si>
    <t>MONT DAUPHIN</t>
  </si>
  <si>
    <t>MONTGARDIN</t>
  </si>
  <si>
    <t>MONTGENEVRE</t>
  </si>
  <si>
    <t>MONTJAY</t>
  </si>
  <si>
    <t>MONTMAUR</t>
  </si>
  <si>
    <t>MONTROND</t>
  </si>
  <si>
    <t>LA MOTTE EN CHAMPSAUR</t>
  </si>
  <si>
    <t>MOYDANS</t>
  </si>
  <si>
    <t>NEFFES</t>
  </si>
  <si>
    <t>NEVACHE</t>
  </si>
  <si>
    <t>NOSSAGE ET BENEVENT</t>
  </si>
  <si>
    <t>LE NOYER</t>
  </si>
  <si>
    <t>05170</t>
  </si>
  <si>
    <t>ORCIERES</t>
  </si>
  <si>
    <t>ORPIERRE</t>
  </si>
  <si>
    <t>LES ORRES</t>
  </si>
  <si>
    <t>OZE</t>
  </si>
  <si>
    <t>PELLEAUTIER</t>
  </si>
  <si>
    <t>05290</t>
  </si>
  <si>
    <t>VALLOUISE PELVOUX</t>
  </si>
  <si>
    <t>05340</t>
  </si>
  <si>
    <t>LA PIARRE</t>
  </si>
  <si>
    <t>LE POET</t>
  </si>
  <si>
    <t>POLIGNY</t>
  </si>
  <si>
    <t>PRUNIERES</t>
  </si>
  <si>
    <t>PUY ST ANDRE</t>
  </si>
  <si>
    <t>PUY ST EUSEBE</t>
  </si>
  <si>
    <t>PUY ST PIERRE</t>
  </si>
  <si>
    <t>PUY ST VINCENT</t>
  </si>
  <si>
    <t>PUY SANIERES</t>
  </si>
  <si>
    <t>RABOU</t>
  </si>
  <si>
    <t>RAMBAUD</t>
  </si>
  <si>
    <t>REALLON</t>
  </si>
  <si>
    <t>REMOLLON</t>
  </si>
  <si>
    <t>REOTIER</t>
  </si>
  <si>
    <t>RIBEYRET</t>
  </si>
  <si>
    <t>VAL BUECH MEOUGE</t>
  </si>
  <si>
    <t>RISOUL</t>
  </si>
  <si>
    <t>ROCHEBRUNE</t>
  </si>
  <si>
    <t>LA ROCHE DE RAME</t>
  </si>
  <si>
    <t>LA ROCHE DES ARNAUDS</t>
  </si>
  <si>
    <t>ROSANS</t>
  </si>
  <si>
    <t>ROUSSET</t>
  </si>
  <si>
    <t>ST ANDRE D EMBRUN</t>
  </si>
  <si>
    <t>ST ANDRE DE ROSANS</t>
  </si>
  <si>
    <t>ST APOLLINAIRE</t>
  </si>
  <si>
    <t>ST AUBAN D OZE</t>
  </si>
  <si>
    <t>ST BONNET EN CHAMPSAUR</t>
  </si>
  <si>
    <t>05330</t>
  </si>
  <si>
    <t>ST CHAFFREY</t>
  </si>
  <si>
    <t>ST CLEMENT SUR DURANCE</t>
  </si>
  <si>
    <t>STE COLOMBE</t>
  </si>
  <si>
    <t>ST CREPIN</t>
  </si>
  <si>
    <t>05250</t>
  </si>
  <si>
    <t>LE DEVOLUY</t>
  </si>
  <si>
    <t>ST ETIENNE LE LAUS</t>
  </si>
  <si>
    <t>ST FIRMIN EN VALGODEMARD</t>
  </si>
  <si>
    <t>ST JACQUES EN VALGODEMARD</t>
  </si>
  <si>
    <t>ST JEAN ST NICOLAS</t>
  </si>
  <si>
    <t>ST JULIEN EN BEAUCHENE</t>
  </si>
  <si>
    <t>ST JULIEN EN CHAMPSAUR</t>
  </si>
  <si>
    <t>ST LAURENT DU CROS</t>
  </si>
  <si>
    <t>ST LEGER LES MELEZES</t>
  </si>
  <si>
    <t>ST MARTIN DE QUEYRIERES</t>
  </si>
  <si>
    <t>ST MAURICE EN VALGODEMARD</t>
  </si>
  <si>
    <t>ST MICHEL DE CHAILLOL</t>
  </si>
  <si>
    <t>ST PIERRE D ARGENCON</t>
  </si>
  <si>
    <t>ST PIERRE AVEZ</t>
  </si>
  <si>
    <t>ST SAUVEUR</t>
  </si>
  <si>
    <t>ST VERAN</t>
  </si>
  <si>
    <t>LE SAIX</t>
  </si>
  <si>
    <t>SALEON</t>
  </si>
  <si>
    <t>SALERANS</t>
  </si>
  <si>
    <t>05240</t>
  </si>
  <si>
    <t>LA SALLE LES ALPES</t>
  </si>
  <si>
    <t>LA SAULCE</t>
  </si>
  <si>
    <t>LE SAUZE DU LAC</t>
  </si>
  <si>
    <t>SAVINES LE LAC</t>
  </si>
  <si>
    <t>SAVOURNON</t>
  </si>
  <si>
    <t>SERRES</t>
  </si>
  <si>
    <t>SIGOTTIER</t>
  </si>
  <si>
    <t>SORBIERS</t>
  </si>
  <si>
    <t>TALLARD</t>
  </si>
  <si>
    <t>THEUS</t>
  </si>
  <si>
    <t>TRESCLEOUX</t>
  </si>
  <si>
    <t>UPAIX</t>
  </si>
  <si>
    <t>VAL DES PRES</t>
  </si>
  <si>
    <t>VALSERRES</t>
  </si>
  <si>
    <t>05560</t>
  </si>
  <si>
    <t>VARS</t>
  </si>
  <si>
    <t>VENTAVON</t>
  </si>
  <si>
    <t>VEYNES</t>
  </si>
  <si>
    <t>LES VIGNEAUX</t>
  </si>
  <si>
    <t>05480</t>
  </si>
  <si>
    <t>VILLAR D ARENE</t>
  </si>
  <si>
    <t>VILLAR LOUBIERE</t>
  </si>
  <si>
    <t>VILLAR ST PANCRACE</t>
  </si>
  <si>
    <t>VITROLLES</t>
  </si>
  <si>
    <t>06910</t>
  </si>
  <si>
    <t>AMIRAT</t>
  </si>
  <si>
    <t>06750</t>
  </si>
  <si>
    <t>ANDON</t>
  </si>
  <si>
    <t>06160</t>
  </si>
  <si>
    <t>ANTIBES</t>
  </si>
  <si>
    <t>06600</t>
  </si>
  <si>
    <t>ASCROS</t>
  </si>
  <si>
    <t>06790</t>
  </si>
  <si>
    <t>06810</t>
  </si>
  <si>
    <t>AURIBEAU SUR SIAGNE</t>
  </si>
  <si>
    <t>AUVARE</t>
  </si>
  <si>
    <t>06420</t>
  </si>
  <si>
    <t>BAIROLS</t>
  </si>
  <si>
    <t>06620</t>
  </si>
  <si>
    <t>LE BAR SUR LOUP</t>
  </si>
  <si>
    <t>06310</t>
  </si>
  <si>
    <t>BEAULIEU SUR MER</t>
  </si>
  <si>
    <t>06240</t>
  </si>
  <si>
    <t>BEAUSOLEIL</t>
  </si>
  <si>
    <t>06450</t>
  </si>
  <si>
    <t>BELVEDERE</t>
  </si>
  <si>
    <t>06390</t>
  </si>
  <si>
    <t>BENDEJUN</t>
  </si>
  <si>
    <t>BERRE LES ALPES</t>
  </si>
  <si>
    <t>06470</t>
  </si>
  <si>
    <t>BEUIL</t>
  </si>
  <si>
    <t>06510</t>
  </si>
  <si>
    <t>BEZAUDUN LES ALPES</t>
  </si>
  <si>
    <t>06410</t>
  </si>
  <si>
    <t>BIOT</t>
  </si>
  <si>
    <t>06440</t>
  </si>
  <si>
    <t>BLAUSASC</t>
  </si>
  <si>
    <t>LA BOLLENE VESUBIE</t>
  </si>
  <si>
    <t>06830</t>
  </si>
  <si>
    <t>BONSON</t>
  </si>
  <si>
    <t>BOUYON</t>
  </si>
  <si>
    <t>06540</t>
  </si>
  <si>
    <t>BREIL SUR ROYA</t>
  </si>
  <si>
    <t>06850</t>
  </si>
  <si>
    <t>BRIANCONNET</t>
  </si>
  <si>
    <t>LE BROC</t>
  </si>
  <si>
    <t>06530</t>
  </si>
  <si>
    <t>CABRIS</t>
  </si>
  <si>
    <t>06800</t>
  </si>
  <si>
    <t>CAGNES SUR MER</t>
  </si>
  <si>
    <t>CAILLE</t>
  </si>
  <si>
    <t>06150</t>
  </si>
  <si>
    <t>CANNES</t>
  </si>
  <si>
    <t>06400</t>
  </si>
  <si>
    <t>06110</t>
  </si>
  <si>
    <t>LE CANNET</t>
  </si>
  <si>
    <t>06340</t>
  </si>
  <si>
    <t>CANTARON</t>
  </si>
  <si>
    <t>06320</t>
  </si>
  <si>
    <t>CAP D AIL</t>
  </si>
  <si>
    <t>CARROS</t>
  </si>
  <si>
    <t>06670</t>
  </si>
  <si>
    <t>CASTAGNIERS</t>
  </si>
  <si>
    <t>06500</t>
  </si>
  <si>
    <t>CASTELLAR</t>
  </si>
  <si>
    <t>CASTILLON</t>
  </si>
  <si>
    <t>06460</t>
  </si>
  <si>
    <t>CAUSSOLS</t>
  </si>
  <si>
    <t>06740</t>
  </si>
  <si>
    <t>CHATEAUNEUF GRASSE</t>
  </si>
  <si>
    <t>CHATEAUNEUF VILLEVIEILLE</t>
  </si>
  <si>
    <t>CHATEAUNEUF D ENTRAUNES</t>
  </si>
  <si>
    <t>CIPIERES</t>
  </si>
  <si>
    <t>CLANS</t>
  </si>
  <si>
    <t>COARAZE</t>
  </si>
  <si>
    <t>06480</t>
  </si>
  <si>
    <t>LA COLLE SUR LOUP</t>
  </si>
  <si>
    <t>COLLONGUES</t>
  </si>
  <si>
    <t>COLOMARS</t>
  </si>
  <si>
    <t>CONSEGUDES</t>
  </si>
  <si>
    <t>CONTES</t>
  </si>
  <si>
    <t>COURMES</t>
  </si>
  <si>
    <t>06140</t>
  </si>
  <si>
    <t>COURSEGOULES</t>
  </si>
  <si>
    <t>LA CROIX SUR ROUDOULE</t>
  </si>
  <si>
    <t>CUEBRIS</t>
  </si>
  <si>
    <t>DALUIS</t>
  </si>
  <si>
    <t>DRAP</t>
  </si>
  <si>
    <t>DURANUS</t>
  </si>
  <si>
    <t>ENTRAUNES</t>
  </si>
  <si>
    <t>L ESCARENE</t>
  </si>
  <si>
    <t>ESCRAGNOLLES</t>
  </si>
  <si>
    <t>06360</t>
  </si>
  <si>
    <t>EZE</t>
  </si>
  <si>
    <t>06950</t>
  </si>
  <si>
    <t>FALICON</t>
  </si>
  <si>
    <t>LES FERRES</t>
  </si>
  <si>
    <t>FONTAN</t>
  </si>
  <si>
    <t>GARS</t>
  </si>
  <si>
    <t>GATTIERES</t>
  </si>
  <si>
    <t>06610</t>
  </si>
  <si>
    <t>LA GAUDE</t>
  </si>
  <si>
    <t>GILETTE</t>
  </si>
  <si>
    <t>GORBIO</t>
  </si>
  <si>
    <t>GOURDON</t>
  </si>
  <si>
    <t>06130</t>
  </si>
  <si>
    <t>GRASSE</t>
  </si>
  <si>
    <t>06520</t>
  </si>
  <si>
    <t>GREOLIERES</t>
  </si>
  <si>
    <t>GUILLAUMES</t>
  </si>
  <si>
    <t>ILONSE</t>
  </si>
  <si>
    <t>ISOLA</t>
  </si>
  <si>
    <t>LANTOSQUE</t>
  </si>
  <si>
    <t>LEVENS</t>
  </si>
  <si>
    <t>LIEUCHE</t>
  </si>
  <si>
    <t>LUCERAM</t>
  </si>
  <si>
    <t>06710</t>
  </si>
  <si>
    <t>MALAUSSENE</t>
  </si>
  <si>
    <t>06210</t>
  </si>
  <si>
    <t>MANDELIEU LA NAPOULE</t>
  </si>
  <si>
    <t>MARIE</t>
  </si>
  <si>
    <t>LE MAS</t>
  </si>
  <si>
    <t>MASSOINS</t>
  </si>
  <si>
    <t>MENTON</t>
  </si>
  <si>
    <t>06370</t>
  </si>
  <si>
    <t>MOUANS SARTOUX</t>
  </si>
  <si>
    <t>06250</t>
  </si>
  <si>
    <t>MOUGINS</t>
  </si>
  <si>
    <t>06380</t>
  </si>
  <si>
    <t>MOULINET</t>
  </si>
  <si>
    <t>LES MUJOULS</t>
  </si>
  <si>
    <t>06000</t>
  </si>
  <si>
    <t>NICE</t>
  </si>
  <si>
    <t>06100</t>
  </si>
  <si>
    <t>06200</t>
  </si>
  <si>
    <t>06300</t>
  </si>
  <si>
    <t>06650</t>
  </si>
  <si>
    <t>OPIO</t>
  </si>
  <si>
    <t>06580</t>
  </si>
  <si>
    <t>PEGOMAS</t>
  </si>
  <si>
    <t>PEILLE</t>
  </si>
  <si>
    <t>PEILLON</t>
  </si>
  <si>
    <t>LA PENNE</t>
  </si>
  <si>
    <t>PEONE</t>
  </si>
  <si>
    <t>PEYMEINADE</t>
  </si>
  <si>
    <t>PIERLAS</t>
  </si>
  <si>
    <t>PIERREFEU</t>
  </si>
  <si>
    <t>PUGET ROSTANG</t>
  </si>
  <si>
    <t>PUGET THENIERS</t>
  </si>
  <si>
    <t>REVEST LES ROCHES</t>
  </si>
  <si>
    <t>RIGAUD</t>
  </si>
  <si>
    <t>RIMPLAS</t>
  </si>
  <si>
    <t>ROQUEBILLIERE</t>
  </si>
  <si>
    <t>06190</t>
  </si>
  <si>
    <t>ROQUEBRUNE CAP MARTIN</t>
  </si>
  <si>
    <t>06330</t>
  </si>
  <si>
    <t>ROQUEFORT LES PINS</t>
  </si>
  <si>
    <t>ROQUESTERON</t>
  </si>
  <si>
    <t>LA ROQUE EN PROVENCE</t>
  </si>
  <si>
    <t>06550</t>
  </si>
  <si>
    <t>LA ROQUETTE SUR SIAGNE</t>
  </si>
  <si>
    <t>LA ROQUETTE SUR VAR</t>
  </si>
  <si>
    <t>ROUBION</t>
  </si>
  <si>
    <t>ROURE</t>
  </si>
  <si>
    <t>LE ROURET</t>
  </si>
  <si>
    <t>STE AGNES</t>
  </si>
  <si>
    <t>06730</t>
  </si>
  <si>
    <t>ST ANDRE DE LA ROCHE</t>
  </si>
  <si>
    <t>ST ANTONIN</t>
  </si>
  <si>
    <t>ST AUBAN</t>
  </si>
  <si>
    <t>ST BLAISE</t>
  </si>
  <si>
    <t>ST CEZAIRE SUR SIAGNE</t>
  </si>
  <si>
    <t>06660</t>
  </si>
  <si>
    <t>ST DALMAS LE SELVAGE</t>
  </si>
  <si>
    <t>ST ETIENNE DE TINEE</t>
  </si>
  <si>
    <t>06230</t>
  </si>
  <si>
    <t>ST JEAN CAP FERRAT</t>
  </si>
  <si>
    <t>06640</t>
  </si>
  <si>
    <t>06700</t>
  </si>
  <si>
    <t>ST LAURENT DU VAR</t>
  </si>
  <si>
    <t>ST LEGER</t>
  </si>
  <si>
    <t>ST MARTIN D ENTRAUNES</t>
  </si>
  <si>
    <t>ST MARTIN DU VAR</t>
  </si>
  <si>
    <t>ST MARTIN VESUBIE</t>
  </si>
  <si>
    <t>06570</t>
  </si>
  <si>
    <t>ST PAUL DE VENCE</t>
  </si>
  <si>
    <t>ST SAUVEUR SUR TINEE</t>
  </si>
  <si>
    <t>ST VALLIER DE THIEY</t>
  </si>
  <si>
    <t>SALLAGRIFFON</t>
  </si>
  <si>
    <t>SAORGE</t>
  </si>
  <si>
    <t>SAUZE</t>
  </si>
  <si>
    <t>SERANON</t>
  </si>
  <si>
    <t>SIGALE</t>
  </si>
  <si>
    <t>SOSPEL</t>
  </si>
  <si>
    <t>SPERACEDES</t>
  </si>
  <si>
    <t>06590</t>
  </si>
  <si>
    <t>THEOULE SUR MER</t>
  </si>
  <si>
    <t>THIERY</t>
  </si>
  <si>
    <t>LE TIGNET</t>
  </si>
  <si>
    <t>TOUDON</t>
  </si>
  <si>
    <t>TOUET DE L ESCARENE</t>
  </si>
  <si>
    <t>TOUET SUR VAR</t>
  </si>
  <si>
    <t>LA TOUR</t>
  </si>
  <si>
    <t>TOURETTE DU CHATEAU</t>
  </si>
  <si>
    <t>TOURNEFORT</t>
  </si>
  <si>
    <t>06690</t>
  </si>
  <si>
    <t>TOURRETTE LEVENS</t>
  </si>
  <si>
    <t>TOURRETTES SUR LOUP</t>
  </si>
  <si>
    <t>LA TRINITE</t>
  </si>
  <si>
    <t>LA TURBIE</t>
  </si>
  <si>
    <t>UTELLE</t>
  </si>
  <si>
    <t>06560</t>
  </si>
  <si>
    <t>VALBONNE</t>
  </si>
  <si>
    <t>VALDEBLORE</t>
  </si>
  <si>
    <t>VALDEROURE</t>
  </si>
  <si>
    <t>06220</t>
  </si>
  <si>
    <t>VALLAURIS</t>
  </si>
  <si>
    <t>VENANSON</t>
  </si>
  <si>
    <t>VENCE</t>
  </si>
  <si>
    <t>VILLARS SUR VAR</t>
  </si>
  <si>
    <t>VILLEFRANCHE SUR MER</t>
  </si>
  <si>
    <t>VILLENEUVE D ENTRAUNES</t>
  </si>
  <si>
    <t>06270</t>
  </si>
  <si>
    <t>VILLENEUVE LOUBET</t>
  </si>
  <si>
    <t>06430</t>
  </si>
  <si>
    <t>LA BRIGUE</t>
  </si>
  <si>
    <t>TENDE</t>
  </si>
  <si>
    <t>ST CHRISTOL</t>
  </si>
  <si>
    <t>ARTIGUES</t>
  </si>
  <si>
    <t>JONQUIERES</t>
  </si>
  <si>
    <t>AIX EN PROVENCE</t>
  </si>
  <si>
    <t>ALLAUCH</t>
  </si>
  <si>
    <t>ALLEINS</t>
  </si>
  <si>
    <t>ARLES</t>
  </si>
  <si>
    <t>AUBAGNE</t>
  </si>
  <si>
    <t>AUREILLE</t>
  </si>
  <si>
    <t>AURIOL</t>
  </si>
  <si>
    <t>AURONS</t>
  </si>
  <si>
    <t>LA BARBEN</t>
  </si>
  <si>
    <t>BARBENTANE</t>
  </si>
  <si>
    <t>LES BAUX DE PROVENCE</t>
  </si>
  <si>
    <t>BEAURECUEIL</t>
  </si>
  <si>
    <t>BELCODENE</t>
  </si>
  <si>
    <t>BERRE L ETANG</t>
  </si>
  <si>
    <t>BOUC BEL AIR</t>
  </si>
  <si>
    <t>LA BOUILLADISSE</t>
  </si>
  <si>
    <t>BOULBON</t>
  </si>
  <si>
    <t>CABANNES</t>
  </si>
  <si>
    <t>CABRIES</t>
  </si>
  <si>
    <t>CADOLIVE</t>
  </si>
  <si>
    <t>CARRY LE ROUET</t>
  </si>
  <si>
    <t>CASSIS</t>
  </si>
  <si>
    <t>CEYRESTE</t>
  </si>
  <si>
    <t>CHARLEVAL</t>
  </si>
  <si>
    <t>CHATEAUNEUF LE ROUGE</t>
  </si>
  <si>
    <t>CHATEAUNEUF LES MARTIGUES</t>
  </si>
  <si>
    <t>CHATEAURENARD</t>
  </si>
  <si>
    <t>LA CIOTAT</t>
  </si>
  <si>
    <t>CORNILLON CONFOUX</t>
  </si>
  <si>
    <t>CUGES LES PINS</t>
  </si>
  <si>
    <t>LA DESTROUSSE</t>
  </si>
  <si>
    <t>EGUILLES</t>
  </si>
  <si>
    <t>ENSUES LA REDONNE</t>
  </si>
  <si>
    <t>EYGALIERES</t>
  </si>
  <si>
    <t>EYGUIERES</t>
  </si>
  <si>
    <t>EYRAGUES</t>
  </si>
  <si>
    <t>LA FARE LES OLIVIERS</t>
  </si>
  <si>
    <t>FONTVIEILLE</t>
  </si>
  <si>
    <t>FOS SUR MER</t>
  </si>
  <si>
    <t>FUVEAU</t>
  </si>
  <si>
    <t>GARDANNE</t>
  </si>
  <si>
    <t>GEMENOS</t>
  </si>
  <si>
    <t>GIGNAC LA NERTHE</t>
  </si>
  <si>
    <t>GRANS</t>
  </si>
  <si>
    <t>GRAVESON</t>
  </si>
  <si>
    <t>GREASQUE</t>
  </si>
  <si>
    <t>ISTRES</t>
  </si>
  <si>
    <t>JOUQUES</t>
  </si>
  <si>
    <t>LAMANON</t>
  </si>
  <si>
    <t>LAMBESC</t>
  </si>
  <si>
    <t>LANCON PROVENCE</t>
  </si>
  <si>
    <t>MAILLANE</t>
  </si>
  <si>
    <t>MALLEMORT</t>
  </si>
  <si>
    <t>MARIGNANE</t>
  </si>
  <si>
    <t>MARTIGUES</t>
  </si>
  <si>
    <t>MAS BLANC DES ALPILLES</t>
  </si>
  <si>
    <t>MAUSSANE LES ALPILLES</t>
  </si>
  <si>
    <t>MEYRARGUES</t>
  </si>
  <si>
    <t>MEYREUIL</t>
  </si>
  <si>
    <t>ST PIERRE DE MEZOARGUES</t>
  </si>
  <si>
    <t>MIMET</t>
  </si>
  <si>
    <t>MIRAMAS</t>
  </si>
  <si>
    <t>MOLLEGES</t>
  </si>
  <si>
    <t>MOURIES</t>
  </si>
  <si>
    <t>NOVES</t>
  </si>
  <si>
    <t>ORGON</t>
  </si>
  <si>
    <t>PARADOU</t>
  </si>
  <si>
    <t>PELISSANNE</t>
  </si>
  <si>
    <t>LA PENNE SUR HUVEAUNE</t>
  </si>
  <si>
    <t>LES PENNES MIRABEAU</t>
  </si>
  <si>
    <t>PEYNIER</t>
  </si>
  <si>
    <t>PEYPIN</t>
  </si>
  <si>
    <t>PEYROLLES EN PROVENCE</t>
  </si>
  <si>
    <t>PLAN DE CUQUES</t>
  </si>
  <si>
    <t>PLAN D ORGON</t>
  </si>
  <si>
    <t>PORT DE BOUC</t>
  </si>
  <si>
    <t>PORT ST LOUIS DU RHONE</t>
  </si>
  <si>
    <t>PUYLOUBIER</t>
  </si>
  <si>
    <t>LE PUY STE REPARADE</t>
  </si>
  <si>
    <t>ROGNAC</t>
  </si>
  <si>
    <t>ROGNES</t>
  </si>
  <si>
    <t>ROGNONAS</t>
  </si>
  <si>
    <t>LA ROQUE D ANTHERON</t>
  </si>
  <si>
    <t>ROQUEFORT LA BEDOULE</t>
  </si>
  <si>
    <t>ROQUEVAIRE</t>
  </si>
  <si>
    <t>LE ROVE</t>
  </si>
  <si>
    <t>ST ANDIOL</t>
  </si>
  <si>
    <t>ST ANTONIN SUR BAYON</t>
  </si>
  <si>
    <t>ST CANNAT</t>
  </si>
  <si>
    <t>ST CHAMAS</t>
  </si>
  <si>
    <t>ST ESTEVE JANSON</t>
  </si>
  <si>
    <t>ST ETIENNE DU GRES</t>
  </si>
  <si>
    <t>ST MARC JAUMEGARDE</t>
  </si>
  <si>
    <t>SAINTES MARIES DE LA MER</t>
  </si>
  <si>
    <t>ST MARTIN DE CRAU</t>
  </si>
  <si>
    <t>ST MITRE LES REMPARTS</t>
  </si>
  <si>
    <t>ST PAUL LES DURANCE</t>
  </si>
  <si>
    <t>ST REMY DE PROVENCE</t>
  </si>
  <si>
    <t>ST SAVOURNIN</t>
  </si>
  <si>
    <t>ST VICTORET</t>
  </si>
  <si>
    <t>SALON DE PROVENCE</t>
  </si>
  <si>
    <t>SAUSSET LES PINS</t>
  </si>
  <si>
    <t>SENAS</t>
  </si>
  <si>
    <t>SEPTEMES LES VALLONS</t>
  </si>
  <si>
    <t>SIMIANE COLLONGUE</t>
  </si>
  <si>
    <t>TARASCON</t>
  </si>
  <si>
    <t>LE THOLONET</t>
  </si>
  <si>
    <t>TRETS</t>
  </si>
  <si>
    <t>VAUVENARGUES</t>
  </si>
  <si>
    <t>VELAUX</t>
  </si>
  <si>
    <t>VENELLES</t>
  </si>
  <si>
    <t>VENTABREN</t>
  </si>
  <si>
    <t>VERNEGUES</t>
  </si>
  <si>
    <t>VERQUIERES</t>
  </si>
  <si>
    <t>COUDOUX</t>
  </si>
  <si>
    <t>CARNOUX EN PROVENCE</t>
  </si>
  <si>
    <t>MARSEILLE</t>
  </si>
  <si>
    <t>VILLEDIEU</t>
  </si>
  <si>
    <t>MONS</t>
  </si>
  <si>
    <t>RIANS</t>
  </si>
  <si>
    <t>ST DIDIER</t>
  </si>
  <si>
    <t>ST JULIEN</t>
  </si>
  <si>
    <t>LA MOTTE</t>
  </si>
  <si>
    <t>ST RAPHAEL</t>
  </si>
  <si>
    <t>VILLARS</t>
  </si>
  <si>
    <t>LE VAL</t>
  </si>
  <si>
    <t>AUREL</t>
  </si>
  <si>
    <t>CHATEAUDOUBLE</t>
  </si>
  <si>
    <t>GARGAS</t>
  </si>
  <si>
    <t>CALLIAN</t>
  </si>
  <si>
    <t>GIGNAC</t>
  </si>
  <si>
    <t>LACOSTE</t>
  </si>
  <si>
    <t>MURS</t>
  </si>
  <si>
    <t>MAUBEC</t>
  </si>
  <si>
    <t>MONTFERRAT</t>
  </si>
  <si>
    <t>ROUSSILLON</t>
  </si>
  <si>
    <t>LA BASTIDE</t>
  </si>
  <si>
    <t>LE PONTET</t>
  </si>
  <si>
    <t>LES ADRETS DE L ESTEREL</t>
  </si>
  <si>
    <t>AIGUINES</t>
  </si>
  <si>
    <t>AMPUS</t>
  </si>
  <si>
    <t>LES ARCS</t>
  </si>
  <si>
    <t>ARTIGNOSC SUR VERDON</t>
  </si>
  <si>
    <t>AUPS</t>
  </si>
  <si>
    <t>BAGNOLS EN FORET</t>
  </si>
  <si>
    <t>BANDOL</t>
  </si>
  <si>
    <t>BARGEME</t>
  </si>
  <si>
    <t>BARGEMON</t>
  </si>
  <si>
    <t>BARJOLS</t>
  </si>
  <si>
    <t>BAUDINARD SUR VERDON</t>
  </si>
  <si>
    <t>BAUDUEN</t>
  </si>
  <si>
    <t>LE BEAUSSET</t>
  </si>
  <si>
    <t>BELGENTIER</t>
  </si>
  <si>
    <t>BESSE SUR ISSOLE</t>
  </si>
  <si>
    <t>BORMES LES MIMOSAS</t>
  </si>
  <si>
    <t>LE BOURGUET</t>
  </si>
  <si>
    <t>BRAS</t>
  </si>
  <si>
    <t>BRENON</t>
  </si>
  <si>
    <t>BRIGNOLES</t>
  </si>
  <si>
    <t>BRUE AURIAC</t>
  </si>
  <si>
    <t>CABASSE</t>
  </si>
  <si>
    <t>LA CADIERE D AZUR</t>
  </si>
  <si>
    <t>CALLAS</t>
  </si>
  <si>
    <t>CAMPS LA SOURCE</t>
  </si>
  <si>
    <t>LE CANNET DES MAURES</t>
  </si>
  <si>
    <t>CARCES</t>
  </si>
  <si>
    <t>CARNOULES</t>
  </si>
  <si>
    <t>CARQUEIRANNE</t>
  </si>
  <si>
    <t>CAVALAIRE SUR MER</t>
  </si>
  <si>
    <t>CHATEAUVERT</t>
  </si>
  <si>
    <t>CLAVIERS</t>
  </si>
  <si>
    <t>COGOLIN</t>
  </si>
  <si>
    <t>COLLOBRIERES</t>
  </si>
  <si>
    <t>COMPS SUR ARTUBY</t>
  </si>
  <si>
    <t>CORRENS</t>
  </si>
  <si>
    <t>COTIGNAC</t>
  </si>
  <si>
    <t>LA CRAU</t>
  </si>
  <si>
    <t>LA CROIX VALMER</t>
  </si>
  <si>
    <t>CUERS</t>
  </si>
  <si>
    <t>DRAGUIGNAN</t>
  </si>
  <si>
    <t>ENTRECASTEAUX</t>
  </si>
  <si>
    <t>EVENOS</t>
  </si>
  <si>
    <t>LA FARLEDE</t>
  </si>
  <si>
    <t>FAYENCE</t>
  </si>
  <si>
    <t>FIGANIERES</t>
  </si>
  <si>
    <t>FLASSANS SUR ISSOLE</t>
  </si>
  <si>
    <t>FLAYOSC</t>
  </si>
  <si>
    <t>FORCALQUEIRET</t>
  </si>
  <si>
    <t>FOX AMPHOUX</t>
  </si>
  <si>
    <t>FREJUS</t>
  </si>
  <si>
    <t>LA GARDE FREINET</t>
  </si>
  <si>
    <t>GAREOULT</t>
  </si>
  <si>
    <t>GASSIN</t>
  </si>
  <si>
    <t>GINASSERVIS</t>
  </si>
  <si>
    <t>GONFARON</t>
  </si>
  <si>
    <t>GRIMAUD</t>
  </si>
  <si>
    <t>HYERES</t>
  </si>
  <si>
    <t>LE LAVANDOU</t>
  </si>
  <si>
    <t>LA LONDE LES MAURES</t>
  </si>
  <si>
    <t>LORGUES</t>
  </si>
  <si>
    <t>LE LUC</t>
  </si>
  <si>
    <t>LA MARTRE</t>
  </si>
  <si>
    <t>LES MAYONS</t>
  </si>
  <si>
    <t>MAZAUGUES</t>
  </si>
  <si>
    <t>MEOUNES LES MONTRIEUX</t>
  </si>
  <si>
    <t>MOISSAC BELLEVUE</t>
  </si>
  <si>
    <t>LA MOLE</t>
  </si>
  <si>
    <t>MONTAUROUX</t>
  </si>
  <si>
    <t>MONTFORT SUR ARGENS</t>
  </si>
  <si>
    <t>MONTMEYAN</t>
  </si>
  <si>
    <t>LE MUY</t>
  </si>
  <si>
    <t>NANS LES PINS</t>
  </si>
  <si>
    <t>NEOULES</t>
  </si>
  <si>
    <t>OLLIERES</t>
  </si>
  <si>
    <t>OLLIOULES</t>
  </si>
  <si>
    <t>PIERREFEU DU VAR</t>
  </si>
  <si>
    <t>PIGNANS</t>
  </si>
  <si>
    <t>PLAN D AUPS STE BAUME</t>
  </si>
  <si>
    <t>LE PLAN DE LA TOUR</t>
  </si>
  <si>
    <t>PONTEVES</t>
  </si>
  <si>
    <t>POURCIEUX</t>
  </si>
  <si>
    <t>POURRIERES</t>
  </si>
  <si>
    <t>LE PRADET</t>
  </si>
  <si>
    <t>PUGET SUR ARGENS</t>
  </si>
  <si>
    <t>PUGET VILLE</t>
  </si>
  <si>
    <t>RAMATUELLE</t>
  </si>
  <si>
    <t>REGUSSE</t>
  </si>
  <si>
    <t>LE REVEST LES EAUX</t>
  </si>
  <si>
    <t>RIBOUX</t>
  </si>
  <si>
    <t>ROCBARON</t>
  </si>
  <si>
    <t>ROQUEBRUNE SUR ARGENS</t>
  </si>
  <si>
    <t>LA ROQUEBRUSSANNE</t>
  </si>
  <si>
    <t>LA ROQUE ESCLAPON</t>
  </si>
  <si>
    <t>ROUGIERS</t>
  </si>
  <si>
    <t>STE ANASTASIE SUR ISSOLE</t>
  </si>
  <si>
    <t>ST CYR SUR MER</t>
  </si>
  <si>
    <t>ST MARTIN DE PALLIERES</t>
  </si>
  <si>
    <t>STE MAXIME</t>
  </si>
  <si>
    <t>ST MAXIMIN LA STE BAUME</t>
  </si>
  <si>
    <t>ST PAUL EN FORET</t>
  </si>
  <si>
    <t>ST TROPEZ</t>
  </si>
  <si>
    <t>ST ZACHARIE</t>
  </si>
  <si>
    <t>SALERNES</t>
  </si>
  <si>
    <t>LES SALLES SUR VERDON</t>
  </si>
  <si>
    <t>SANARY SUR MER</t>
  </si>
  <si>
    <t>SEILLANS</t>
  </si>
  <si>
    <t>SEILLONS SOURCE D ARGENS</t>
  </si>
  <si>
    <t>LA SEYNE SUR MER</t>
  </si>
  <si>
    <t>SIGNES</t>
  </si>
  <si>
    <t>SILLANS LA CASCADE</t>
  </si>
  <si>
    <t>SIX FOURS LES PLAGES</t>
  </si>
  <si>
    <t>SOLLIES PONT</t>
  </si>
  <si>
    <t>SOLLIES TOUCAS</t>
  </si>
  <si>
    <t>SOLLIES VILLE</t>
  </si>
  <si>
    <t>TANNERON</t>
  </si>
  <si>
    <t>TARADEAU</t>
  </si>
  <si>
    <t>TAVERNES</t>
  </si>
  <si>
    <t>LE THORONET</t>
  </si>
  <si>
    <t>TOULON</t>
  </si>
  <si>
    <t>TOURRETTES</t>
  </si>
  <si>
    <t>TOURTOUR</t>
  </si>
  <si>
    <t>TOURVES</t>
  </si>
  <si>
    <t>TRANS EN PROVENCE</t>
  </si>
  <si>
    <t>TRIGANCE</t>
  </si>
  <si>
    <t>LA VALETTE DU VAR</t>
  </si>
  <si>
    <t>VARAGES</t>
  </si>
  <si>
    <t>LA VERDIERE</t>
  </si>
  <si>
    <t>VERIGNON</t>
  </si>
  <si>
    <t>VIDAUBAN</t>
  </si>
  <si>
    <t>VILLECROZE</t>
  </si>
  <si>
    <t>VINON SUR VERDON</t>
  </si>
  <si>
    <t>VINS SUR CARAMY</t>
  </si>
  <si>
    <t>RAYOL CANADEL SUR MER</t>
  </si>
  <si>
    <t>ST MANDRIER SUR MER</t>
  </si>
  <si>
    <t>ST ANTONIN DU VAR</t>
  </si>
  <si>
    <t>ALTHEN DES PALUDS</t>
  </si>
  <si>
    <t>ANSOUIS</t>
  </si>
  <si>
    <t>APT</t>
  </si>
  <si>
    <t>AUBIGNAN</t>
  </si>
  <si>
    <t>AURIBEAU</t>
  </si>
  <si>
    <t>AVIGNON</t>
  </si>
  <si>
    <t>LE BARROUX</t>
  </si>
  <si>
    <t>LA BASTIDE DES JOURDANS</t>
  </si>
  <si>
    <t>LA BASTIDONNE</t>
  </si>
  <si>
    <t>LE BEAUCET</t>
  </si>
  <si>
    <t>BEAUMES DE VENISE</t>
  </si>
  <si>
    <t>BEAUMETTES</t>
  </si>
  <si>
    <t>BEAUMONT DE PERTUIS</t>
  </si>
  <si>
    <t>BEAUMONT DU VENTOUX</t>
  </si>
  <si>
    <t>BEDARRIDES</t>
  </si>
  <si>
    <t>BEDOIN</t>
  </si>
  <si>
    <t>BLAUVAC</t>
  </si>
  <si>
    <t>BOLLENE</t>
  </si>
  <si>
    <t>BONNIEUX</t>
  </si>
  <si>
    <t>BRANTES</t>
  </si>
  <si>
    <t>BUISSON</t>
  </si>
  <si>
    <t>BUOUX</t>
  </si>
  <si>
    <t>CABRIERES D AIGUES</t>
  </si>
  <si>
    <t>CABRIERES D AVIGNON</t>
  </si>
  <si>
    <t>CADENET</t>
  </si>
  <si>
    <t>CADEROUSSE</t>
  </si>
  <si>
    <t>CAIRANNE</t>
  </si>
  <si>
    <t>CAMARET SUR AIGUES</t>
  </si>
  <si>
    <t>CAROMB</t>
  </si>
  <si>
    <t>CARPENTRAS</t>
  </si>
  <si>
    <t>CASENEUVE</t>
  </si>
  <si>
    <t>CASTELLET EN LUBERON</t>
  </si>
  <si>
    <t>CAUMONT SUR DURANCE</t>
  </si>
  <si>
    <t>CAVAILLON</t>
  </si>
  <si>
    <t>CHATEAUNEUF DE GADAGNE</t>
  </si>
  <si>
    <t>CHATEAUNEUF DU PAPE</t>
  </si>
  <si>
    <t>CHEVAL BLANC</t>
  </si>
  <si>
    <t>COURTHEZON</t>
  </si>
  <si>
    <t>CRESTET</t>
  </si>
  <si>
    <t>CRILLON LE BRAVE</t>
  </si>
  <si>
    <t>CUCURON</t>
  </si>
  <si>
    <t>ENTRAIGUES SUR LA SORGUE</t>
  </si>
  <si>
    <t>ENTRECHAUX</t>
  </si>
  <si>
    <t>FAUCON</t>
  </si>
  <si>
    <t>FLASSAN</t>
  </si>
  <si>
    <t>GIGONDAS</t>
  </si>
  <si>
    <t>GORDES</t>
  </si>
  <si>
    <t>GOULT</t>
  </si>
  <si>
    <t>GRAMBOIS</t>
  </si>
  <si>
    <t>GRILLON</t>
  </si>
  <si>
    <t>L ISLE SUR LA SORGUE</t>
  </si>
  <si>
    <t>JONQUERETTES</t>
  </si>
  <si>
    <t>JOUCAS</t>
  </si>
  <si>
    <t>LAFARE</t>
  </si>
  <si>
    <t>LAGARDE D APT</t>
  </si>
  <si>
    <t>LAGARDE PAREOL</t>
  </si>
  <si>
    <t>LAGNES</t>
  </si>
  <si>
    <t>LAMOTTE DU RHONE</t>
  </si>
  <si>
    <t>LAPALUD</t>
  </si>
  <si>
    <t>LAURIS</t>
  </si>
  <si>
    <t>LIOUX</t>
  </si>
  <si>
    <t>LORIOL DU COMTAT</t>
  </si>
  <si>
    <t>LOURMARIN</t>
  </si>
  <si>
    <t>MALAUCENE</t>
  </si>
  <si>
    <t>MALEMORT DU COMTAT</t>
  </si>
  <si>
    <t>MAZAN</t>
  </si>
  <si>
    <t>MENERBES</t>
  </si>
  <si>
    <t>MERINDOL</t>
  </si>
  <si>
    <t>METHAMIS</t>
  </si>
  <si>
    <t>MODENE</t>
  </si>
  <si>
    <t>MONDRAGON</t>
  </si>
  <si>
    <t>MONIEUX</t>
  </si>
  <si>
    <t>MONTEUX</t>
  </si>
  <si>
    <t>MORIERES LES AVIGNON</t>
  </si>
  <si>
    <t>MORMOIRON</t>
  </si>
  <si>
    <t>MORNAS</t>
  </si>
  <si>
    <t>LA MOTTE D AIGUES</t>
  </si>
  <si>
    <t>OPPEDE</t>
  </si>
  <si>
    <t>ORANGE</t>
  </si>
  <si>
    <t>PERNES LES FONTAINES</t>
  </si>
  <si>
    <t>PERTUIS</t>
  </si>
  <si>
    <t>PEYPIN D AIGUES</t>
  </si>
  <si>
    <t>PIOLENC</t>
  </si>
  <si>
    <t>PUGET</t>
  </si>
  <si>
    <t>PUYMERAS</t>
  </si>
  <si>
    <t>PUYVERT</t>
  </si>
  <si>
    <t>RASTEAU</t>
  </si>
  <si>
    <t>RICHERENCHES</t>
  </si>
  <si>
    <t>ROAIX</t>
  </si>
  <si>
    <t>ROBION</t>
  </si>
  <si>
    <t>LA ROQUE ALRIC</t>
  </si>
  <si>
    <t>LA ROQUE SUR PERNES</t>
  </si>
  <si>
    <t>RUSTREL</t>
  </si>
  <si>
    <t>SABLET</t>
  </si>
  <si>
    <t>SAIGNON</t>
  </si>
  <si>
    <t>STE CECILE LES VIGNES</t>
  </si>
  <si>
    <t>ST HIPPOLYTE LE GRAVEYRON</t>
  </si>
  <si>
    <t>ST LEGER DU VENTOUX</t>
  </si>
  <si>
    <t>ST MARCELLIN LES VAISON</t>
  </si>
  <si>
    <t>ST MARTIN DE CASTILLON</t>
  </si>
  <si>
    <t>ST MARTIN DE LA BRASQUE</t>
  </si>
  <si>
    <t>ST PANTALEON</t>
  </si>
  <si>
    <t>ST PIERRE DE VASSOLS</t>
  </si>
  <si>
    <t>ST ROMAIN EN VIENNOIS</t>
  </si>
  <si>
    <t>ST ROMAN DE MALEGARDE</t>
  </si>
  <si>
    <t>ST SATURNIN LES APT</t>
  </si>
  <si>
    <t>ST SATURNIN LES AVIGNON</t>
  </si>
  <si>
    <t>ST TRINIT</t>
  </si>
  <si>
    <t>SANNES</t>
  </si>
  <si>
    <t>SARRIANS</t>
  </si>
  <si>
    <t>SAULT</t>
  </si>
  <si>
    <t>SAUMANE DE VAUCLUSE</t>
  </si>
  <si>
    <t>SAVOILLAN</t>
  </si>
  <si>
    <t>SEGURET</t>
  </si>
  <si>
    <t>SERIGNAN DU COMTAT</t>
  </si>
  <si>
    <t>SIVERGUES</t>
  </si>
  <si>
    <t>SORGUES</t>
  </si>
  <si>
    <t>SUZETTE</t>
  </si>
  <si>
    <t>TAILLADES</t>
  </si>
  <si>
    <t>LE THOR</t>
  </si>
  <si>
    <t>LA TOUR D AIGUES</t>
  </si>
  <si>
    <t>TRAVAILLAN</t>
  </si>
  <si>
    <t>UCHAUX</t>
  </si>
  <si>
    <t>VACQUEYRAS</t>
  </si>
  <si>
    <t>VAISON LA ROMAINE</t>
  </si>
  <si>
    <t>VALREAS</t>
  </si>
  <si>
    <t>FONTAINE DE VAUCLUSE</t>
  </si>
  <si>
    <t>VAUGINES</t>
  </si>
  <si>
    <t>VEDENE</t>
  </si>
  <si>
    <t>VELLERON</t>
  </si>
  <si>
    <t>VENASQUE</t>
  </si>
  <si>
    <t>VIENS</t>
  </si>
  <si>
    <t>VILLELAURE</t>
  </si>
  <si>
    <t>VILLES SUR AUZON</t>
  </si>
  <si>
    <t>VIOLES</t>
  </si>
  <si>
    <t>VISAN</t>
  </si>
  <si>
    <t>VITROLLES EN LUBERON</t>
  </si>
  <si>
    <t>Code postal</t>
  </si>
  <si>
    <t>CAP, BEP</t>
  </si>
  <si>
    <t>Baccalauréat</t>
  </si>
  <si>
    <t>Pas de diplôme</t>
  </si>
  <si>
    <t>Bac + 2</t>
  </si>
  <si>
    <t>Bac + 3</t>
  </si>
  <si>
    <t>Bac + 4</t>
  </si>
  <si>
    <t>Bac + 5</t>
  </si>
  <si>
    <t>Doctorat</t>
  </si>
  <si>
    <t>EI</t>
  </si>
  <si>
    <t>EURL</t>
  </si>
  <si>
    <t>SARL</t>
  </si>
  <si>
    <t>SA</t>
  </si>
  <si>
    <t>SAS</t>
  </si>
  <si>
    <t>SASU</t>
  </si>
  <si>
    <t>Association</t>
  </si>
  <si>
    <t>SCIC-SCOP-Autre coopérative</t>
  </si>
  <si>
    <t>Autres (fondation, mutuelle, GCSMS, auto-entrepreneur…)</t>
  </si>
  <si>
    <t>Cellule à saisir</t>
  </si>
  <si>
    <t>Cellule optionnelle</t>
  </si>
  <si>
    <t xml:space="preserve">SIRET </t>
  </si>
  <si>
    <t xml:space="preserve">Raison sociale </t>
  </si>
  <si>
    <t xml:space="preserve">Nom commercial  </t>
  </si>
  <si>
    <t xml:space="preserve">Adresse du siège social </t>
  </si>
  <si>
    <t xml:space="preserve">Effectif au jour de la candidature </t>
  </si>
  <si>
    <t xml:space="preserve">Nombre d'ETP (Equivalent Temps Plein)  </t>
  </si>
  <si>
    <t xml:space="preserve">Date de création </t>
  </si>
  <si>
    <t xml:space="preserve">Forme juridique </t>
  </si>
  <si>
    <t xml:space="preserve">Code APE  </t>
  </si>
  <si>
    <t xml:space="preserve">Secteur d'activité (selon code APE)  </t>
  </si>
  <si>
    <t xml:space="preserve">Activité(s)  </t>
  </si>
  <si>
    <t xml:space="preserve">Site internet </t>
  </si>
  <si>
    <t xml:space="preserve">Pôles, Fédérations, ou Réseaux d'appartenance </t>
  </si>
  <si>
    <t xml:space="preserve">Téléphone </t>
  </si>
  <si>
    <t xml:space="preserve">Email  </t>
  </si>
  <si>
    <t xml:space="preserve">Nom et fonction de la personne référente de la candidature  </t>
  </si>
  <si>
    <t xml:space="preserve">Nom de la structure </t>
  </si>
  <si>
    <t xml:space="preserve">Nom du contact </t>
  </si>
  <si>
    <t xml:space="preserve">Structure vous ayant accompagné sur ce dossier de candidature le cas échéant </t>
  </si>
  <si>
    <t>SARLU</t>
  </si>
  <si>
    <t>Salaire brut annuel (€)</t>
  </si>
  <si>
    <t xml:space="preserve">Détailler les ressources (partenaires consultés, stade d’avancement, préciser les autres ressources, etc.) : </t>
  </si>
  <si>
    <t>J’ai déjà mis en place quelques actions et souhaite mieux structurer ma démarche</t>
  </si>
  <si>
    <t>La RSE fait partie de mon ADN, je souhaite aller encore plus loin</t>
  </si>
  <si>
    <t xml:space="preserve">Création d'emplois prévus sur 2023-2026  </t>
  </si>
  <si>
    <t>Date limite de dépôt du dossier de candidature complet</t>
  </si>
  <si>
    <t>En jours de charges d'exploitation</t>
  </si>
  <si>
    <t>Fonds propres / Total Bilan</t>
  </si>
  <si>
    <t>Dettes MLT / Fonds propres</t>
  </si>
  <si>
    <t>Délais de rotation des stocks</t>
  </si>
  <si>
    <t>Délais de paiement clients</t>
  </si>
  <si>
    <t>Délais de paiement subventions</t>
  </si>
  <si>
    <t>DELAIS DE PAIEMENT</t>
  </si>
  <si>
    <t>Délais de paiement fournisseurs</t>
  </si>
  <si>
    <t>Délais de paiement salariés</t>
  </si>
  <si>
    <t>Délais de paiement charges sociales</t>
  </si>
  <si>
    <t>Délais de paiement dettes fiscales</t>
  </si>
  <si>
    <t>Dettes sociales</t>
  </si>
  <si>
    <t>Dettes fiscales</t>
  </si>
  <si>
    <t>Charges sociales patronales</t>
  </si>
  <si>
    <t>Chiffre d'affaires 2023 (en €)</t>
  </si>
  <si>
    <t>Résultat net 2023 (en €)</t>
  </si>
  <si>
    <t>Chiffre d'affaires prévisionnel 2024 (en €)</t>
  </si>
  <si>
    <t>Résultat net prévisionnel 2024 (en €)</t>
  </si>
  <si>
    <t>Montant de minimis déclarés dans l'attestation</t>
  </si>
  <si>
    <t>13 décembre 2024</t>
  </si>
  <si>
    <t>Fin mars 2025</t>
  </si>
  <si>
    <t>Avril -Juin 2025</t>
  </si>
  <si>
    <t>Septembre -Novembre 2025</t>
  </si>
  <si>
    <t>juillet 2025 ou décembre 2025</t>
  </si>
  <si>
    <t>Liste des actionnaires/associés et % de détention du capital</t>
  </si>
  <si>
    <t>Obligatoire (sauf pour les associations)</t>
  </si>
  <si>
    <t>2023 (réel)</t>
  </si>
  <si>
    <t xml:space="preserve">Détailler les investissements en distinguant :
- les investissements liés à un projet de développement (Ex : Aménagement : 50K€, travaux de rénovation, achats de machines, de logiciels, etc.)
- les investissements liés à une action RSE / TE (Ex : isolation : 50K€ / Machines plus efficientes : 100K€, etc.)
Indiquer éventuellement une estimation de l'augmentation du Besoin en Fonds de Roulement (besoins de trésorerie lié à de nouvelles embauches, à la politique de rémunérations, aux dépenses de communication, etc.)
</t>
  </si>
  <si>
    <t>Augmentation du Besoin en Fonds de Roulement</t>
  </si>
  <si>
    <t>Dossier de candidature pour le Contrat pour l’Emploi et le Développement Responsable des Entreprises CEDRE Ambition 2025</t>
  </si>
  <si>
    <t>Variation estimatif du BFR</t>
  </si>
  <si>
    <t>Ne pas oublier d'intégrer la TVA sur le CA, les achats et les dettes fiscales, si concerné</t>
  </si>
  <si>
    <t>A masquer</t>
  </si>
  <si>
    <t>Délais moyens (à ajuster si besoin)</t>
  </si>
  <si>
    <t>Pour déposer votre candidature, merci d'adresser un email avec ce dossier de candidature complété ainsi que les pièces à joindre listées ci-après à l'adresse cedre@maregionsud.fr avec en objet "Candidature CEDRE Ambition"</t>
  </si>
  <si>
    <t xml:space="preserve">Les données que nous recueillons sont exclusivement réservées à des fins de sélection et d’accompagnement dans le cadre du dispositif CEDRE. 
La Région et ses prestataires sont soumis à la règlementation sur la protection des données personnelles (RGPD). </t>
  </si>
  <si>
    <t xml:space="preserve">Adresse des établissements en région Sud (si différente)  </t>
  </si>
  <si>
    <t>Curriculum vitae du / des dirigeants</t>
  </si>
  <si>
    <t>Nom du dirigeant</t>
  </si>
  <si>
    <t xml:space="preserve">Nombre de salariés </t>
  </si>
  <si>
    <t>Nom du responsable légal</t>
  </si>
  <si>
    <t>Nombre d'alternants et/ou jeunes docteurs</t>
  </si>
  <si>
    <t>Nombre total de salariés en fin d'année</t>
  </si>
  <si>
    <t>Copie des actes justifiant l’existence juridique de l’entreprise (extrait RNE -Registre National des Entreprises- pour les sociétés, publication JO et dernier récepissé de modification en préfecture si existant pour les associations)</t>
  </si>
  <si>
    <t>Je suis très motivé, je débute dans cette démarche et ne sais pas trop par quoi attaquer.</t>
  </si>
  <si>
    <r>
      <t xml:space="preserve">Le bon renseignement du dossier de candidature facilitera son instruction en vue du comité technique en charge de la présélection. 
</t>
    </r>
    <r>
      <rPr>
        <b/>
        <sz val="11"/>
        <rFont val="Times New Roman"/>
        <family val="1"/>
      </rPr>
      <t>Les 5 onglets suivants (Entreprise, Emplois, RSE et TE, Comptes prévisionnels, Plan de financement) doivent être complétés. Les cases en vert sur les différents onglets doivent obligatoirement être complétées.</t>
    </r>
  </si>
  <si>
    <r>
      <t xml:space="preserve">Capital 
</t>
    </r>
    <r>
      <rPr>
        <i/>
        <sz val="8"/>
        <color theme="1"/>
        <rFont val="Times New Roman"/>
        <family val="1"/>
      </rPr>
      <t>(Pour les associations noter les fonds propres sans droit de reprise, les réserves et le report à nouveau)</t>
    </r>
  </si>
  <si>
    <r>
      <rPr>
        <b/>
        <sz val="11"/>
        <color theme="1"/>
        <rFont val="Times New Roman"/>
        <family val="1"/>
      </rPr>
      <t>Accompagnements</t>
    </r>
    <r>
      <rPr>
        <sz val="11"/>
        <color theme="1"/>
        <rFont val="Times New Roman"/>
        <family val="1"/>
      </rPr>
      <t xml:space="preserve">
(Votre entreprise a-t-elle déjà été accompagnée (consultants, opérations collectives…) dans son développement (économique, RSE…) Précisez avec qui, l’objet et la date)</t>
    </r>
  </si>
  <si>
    <r>
      <rPr>
        <b/>
        <sz val="11"/>
        <color theme="1"/>
        <rFont val="Times New Roman"/>
        <family val="1"/>
      </rPr>
      <t>Aides financières déjà obtenues</t>
    </r>
    <r>
      <rPr>
        <sz val="11"/>
        <color theme="1"/>
        <rFont val="Times New Roman"/>
        <family val="1"/>
      </rPr>
      <t xml:space="preserve">
(Votre entreprise a-t-elle déjà reçu des subventions ou autres aides financières de la Région Provence-Alpes-Côte d’Azur ? Précisez l’objet et la date)</t>
    </r>
  </si>
  <si>
    <r>
      <rPr>
        <b/>
        <sz val="11"/>
        <color theme="1"/>
        <rFont val="Times New Roman"/>
        <family val="1"/>
      </rPr>
      <t>Activité(s), offre, métier</t>
    </r>
    <r>
      <rPr>
        <sz val="11"/>
        <color theme="1"/>
        <rFont val="Times New Roman"/>
        <family val="1"/>
      </rPr>
      <t xml:space="preserve">
(Métier, produits et/ou services offerts ou en développement, savoir-faire spécifiques, applications des produits et services de l’entreprise, etc.)</t>
    </r>
  </si>
  <si>
    <r>
      <rPr>
        <b/>
        <sz val="11"/>
        <color theme="1"/>
        <rFont val="Times New Roman"/>
        <family val="1"/>
      </rPr>
      <t xml:space="preserve">Votre développement historique </t>
    </r>
    <r>
      <rPr>
        <sz val="11"/>
        <color theme="1"/>
        <rFont val="Times New Roman"/>
        <family val="1"/>
      </rPr>
      <t xml:space="preserve">
(Historique de l’entreprise,  étapes clés, stratégie, etc.)</t>
    </r>
  </si>
  <si>
    <r>
      <rPr>
        <b/>
        <sz val="11"/>
        <color theme="1"/>
        <rFont val="Times New Roman"/>
        <family val="1"/>
      </rPr>
      <t>Typologie de la clientèle</t>
    </r>
    <r>
      <rPr>
        <sz val="11"/>
        <color theme="1"/>
        <rFont val="Times New Roman"/>
        <family val="1"/>
      </rPr>
      <t xml:space="preserve">
(Caractéristiques du portefeuille clients (B to B, B to C, conditions commerciales, taux de renouvellement, lister les 5 principaux clients 2023 et leur part dans le chiffre d'affaires)</t>
    </r>
  </si>
  <si>
    <r>
      <t xml:space="preserve">(Organisation </t>
    </r>
    <r>
      <rPr>
        <i/>
        <sz val="11"/>
        <rFont val="Times New Roman"/>
        <family val="1"/>
      </rPr>
      <t>commerciale ; cycle de vente ; réseaux de distribution ; outils de communication, politique de prix, partenariats existants, etc.)</t>
    </r>
  </si>
  <si>
    <r>
      <t xml:space="preserve">Marché
</t>
    </r>
    <r>
      <rPr>
        <sz val="11"/>
        <color theme="1"/>
        <rFont val="Times New Roman"/>
        <family val="1"/>
      </rPr>
      <t>(tendance du marché, comportements des clients - mentionner si possible les sources d'information)</t>
    </r>
  </si>
  <si>
    <r>
      <rPr>
        <b/>
        <sz val="11"/>
        <color theme="1"/>
        <rFont val="Times New Roman"/>
        <family val="1"/>
      </rPr>
      <t xml:space="preserve">Présentation de l’équipe dirigeante </t>
    </r>
    <r>
      <rPr>
        <sz val="11"/>
        <color theme="1"/>
        <rFont val="Times New Roman"/>
        <family val="1"/>
      </rPr>
      <t xml:space="preserve">
(Formation et parcours des dirigeant.e.s avant leur arrivée dans la société, fonctions des dirigeant.e.s dans l’entreprise, etc.)
Description ou joindre les CV</t>
    </r>
  </si>
  <si>
    <r>
      <rPr>
        <b/>
        <sz val="11"/>
        <color theme="1"/>
        <rFont val="Times New Roman"/>
        <family val="1"/>
      </rPr>
      <t>Gouvernance</t>
    </r>
    <r>
      <rPr>
        <sz val="11"/>
        <color theme="1"/>
        <rFont val="Times New Roman"/>
        <family val="1"/>
      </rPr>
      <t xml:space="preserve">
(Présentation des membres du conseil d’administration, répartition du capital - à adapter en fonction du statut juridique de la structure, modalités de prises de décisions, délégations de pouvoir ; si appartenance à un groupe : description du groupe, présentation des filiales, etc.)
Description ET / OU joindre les organigrammes
A détailler dans le cas des structures complexes</t>
    </r>
  </si>
  <si>
    <r>
      <rPr>
        <b/>
        <sz val="11"/>
        <color theme="1"/>
        <rFont val="Times New Roman"/>
        <family val="1"/>
      </rPr>
      <t>Projet de développement : stratégie</t>
    </r>
    <r>
      <rPr>
        <sz val="11"/>
        <color theme="1"/>
        <rFont val="Times New Roman"/>
        <family val="1"/>
      </rPr>
      <t xml:space="preserve">
(En quoi consiste le projet : poursuite stratégie, nouvelle stratégie, croissance externe, nouveaux marchés, développement à l’international, etc. ; une levée de fonds est-elle prévue dans les 12 prochains mois ? ; quelle est la vision du/de la dirigeant.e à 3 ou 5 ans ? si l’entreprise fait partie d’un groupe quelle est la stratégie du groupe…)</t>
    </r>
  </si>
  <si>
    <r>
      <rPr>
        <b/>
        <sz val="11"/>
        <color theme="1"/>
        <rFont val="Times New Roman"/>
        <family val="1"/>
      </rPr>
      <t xml:space="preserve">Moyens existants et moyens à mettre en place </t>
    </r>
    <r>
      <rPr>
        <sz val="11"/>
        <color theme="1"/>
        <rFont val="Times New Roman"/>
        <family val="1"/>
      </rPr>
      <t xml:space="preserve">
(R&amp;D, moyens matériels, moyens humains, marketing-communication, etc.)
</t>
    </r>
  </si>
  <si>
    <r>
      <t xml:space="preserve">Total Equivalent Temps Plein sur l'exercice 
</t>
    </r>
    <r>
      <rPr>
        <sz val="8"/>
        <color theme="1"/>
        <rFont val="Times New Roman"/>
        <family val="1"/>
      </rPr>
      <t>(1 ETP = 1820h/ an sur une base de 35h hebdomadaires)</t>
    </r>
  </si>
  <si>
    <r>
      <t xml:space="preserve">Commentaires :
</t>
    </r>
    <r>
      <rPr>
        <sz val="11"/>
        <rFont val="Times New Roman"/>
        <family val="1"/>
      </rPr>
      <t>(Précisez si vous avez des contrats d’insertions, des contrat aidés, des salariés reconnus travailleurs handicapés, des stagiaires)</t>
    </r>
  </si>
  <si>
    <r>
      <t xml:space="preserve">Politique RH - Quelles actions avez-vous mis en place pour développer la qualité de l’emploi ? </t>
    </r>
    <r>
      <rPr>
        <sz val="10"/>
        <color theme="1"/>
        <rFont val="Times New Roman"/>
        <family val="1"/>
      </rPr>
      <t xml:space="preserve">(nature des contrats, accès à la formation, mesures d’épanouissement des salariés, rémunération, politiques de recrutement, de fidélisation, d’intégration, etc.) </t>
    </r>
    <r>
      <rPr>
        <b/>
        <sz val="11"/>
        <color theme="1"/>
        <rFont val="Times New Roman"/>
        <family val="1"/>
      </rPr>
      <t xml:space="preserve">
</t>
    </r>
  </si>
  <si>
    <r>
      <t xml:space="preserve">Motivation de l'entreprise
</t>
    </r>
    <r>
      <rPr>
        <i/>
        <sz val="11"/>
        <rFont val="Times New Roman"/>
        <family val="1"/>
      </rPr>
      <t>(Quelle est votre motivation pour intégrer une démarche RSE ? Comment allez-vous impliquer l’ensemble du personnel dans cette démarche ? apporter des éléments permettant d’évaluer votre engagement et motivation)</t>
    </r>
  </si>
  <si>
    <r>
      <t xml:space="preserve">Quelles sont vos ambitions avec CEDRE AMBITION ?
</t>
    </r>
    <r>
      <rPr>
        <i/>
        <sz val="11"/>
        <rFont val="Times New Roman"/>
        <family val="1"/>
      </rPr>
      <t>(Cocher la case correspondant à vos ambitions)</t>
    </r>
  </si>
  <si>
    <r>
      <t xml:space="preserve">Vos enjeux prioritaires
</t>
    </r>
    <r>
      <rPr>
        <i/>
        <sz val="11"/>
        <rFont val="Times New Roman"/>
        <family val="1"/>
      </rPr>
      <t>Enjeux prioritaires identifiés pour votre secteur d’activité ?
(ex : dans le secteur du transport : pollution de l’air, dans l’agriculture : sécheresse …)</t>
    </r>
  </si>
  <si>
    <r>
      <t xml:space="preserve">Quels sont les effets attendus de l’engagement dans une démarche RSE ? 
</t>
    </r>
    <r>
      <rPr>
        <i/>
        <sz val="11"/>
        <rFont val="Times New Roman"/>
        <family val="1"/>
      </rPr>
      <t>Au niveau de votre entreprise :</t>
    </r>
  </si>
  <si>
    <r>
      <t xml:space="preserve">Quel est votre engagement actuel ?
</t>
    </r>
    <r>
      <rPr>
        <i/>
        <sz val="11"/>
        <rFont val="Times New Roman"/>
        <family val="1"/>
      </rPr>
      <t>(Détaillez les actions déjà mises en œuvre dans votre structure : économies des ressources, valorisation des déchets, mobilité, achats responsables, innovation, nouveau modèle économique…)</t>
    </r>
  </si>
  <si>
    <r>
      <t xml:space="preserve">Quels sont vos projets en lien avec la RSE à court, moyen et long terme ?
</t>
    </r>
    <r>
      <rPr>
        <i/>
        <sz val="11"/>
        <rFont val="Times New Roman"/>
        <family val="1"/>
      </rPr>
      <t>(Obtention d’une certification, entreprise à mission…)</t>
    </r>
  </si>
  <si>
    <r>
      <t xml:space="preserve">Comment avez-vous eu connaissance de cet appel à candidatures ?
</t>
    </r>
    <r>
      <rPr>
        <i/>
        <sz val="11"/>
        <rFont val="Times New Roman"/>
        <family val="1"/>
      </rPr>
      <t>(Autre entreprise ayant déjà intégré la communauté CEDRE, Acteur de l’écosystème régional d’accompagnement (CCI/CMA/pôle/IRCE…), www.reseau-preci.org, autres, précisez)</t>
    </r>
  </si>
  <si>
    <r>
      <t xml:space="preserve">Quelles sont vos disponibilités pour l'accompagnement ?
</t>
    </r>
    <r>
      <rPr>
        <i/>
        <sz val="11"/>
        <rFont val="Times New Roman"/>
        <family val="1"/>
      </rPr>
      <t>En cas de pré-sélection, merci de nous préciser la période la plus adaptée pour l’accompagnement de votre entreprise par l’expert RSE (Avril à Juin 2025 ou Septembre à Novembre 2025 ou pas de préférence). Nous essaierons d'en tenir compte dans la mesure du possible.</t>
    </r>
  </si>
  <si>
    <r>
      <t>Créances clients</t>
    </r>
    <r>
      <rPr>
        <vertAlign val="superscript"/>
        <sz val="8"/>
        <rFont val="Times New Roman"/>
        <family val="1"/>
      </rPr>
      <t xml:space="preserve"> </t>
    </r>
  </si>
  <si>
    <r>
      <t xml:space="preserve">Nous vous proposons si vous le souhaitez de calculer les SIG et la CAF. </t>
    </r>
    <r>
      <rPr>
        <u/>
        <sz val="10"/>
        <rFont val="Times New Roman"/>
        <family val="1"/>
      </rPr>
      <t>Cette partie est optionnelle</t>
    </r>
    <r>
      <rPr>
        <sz val="10"/>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</si>
</sst>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0\ &quot;€&quot;;[Red]\-#,##0\ &quot;€&quot;"/>
    <numFmt numFmtId="43" formatCode="_-* #,##0.00_-;\-* #,##0.00_-;_-* &quot;-&quot;??_-;_-@_-"/>
    <numFmt numFmtId="164" formatCode="#,##0.00\ &quot;F&quot;;[Red]\-#,##0.00\ &quot;F&quot;"/>
    <numFmt numFmtId="165" formatCode="yyyy"/>
    <numFmt numFmtId="166" formatCode="0_ ;\-0\ "/>
    <numFmt numFmtId="167" formatCode="_-* #,##0.00\ [$€-1]_-;\-* #,##0.00\ [$€-1]_-;_-* &quot;-&quot;??\ [$€-1]_-"/>
    <numFmt numFmtId="168" formatCode="#,##0\ _F"/>
    <numFmt numFmtId="169" formatCode="_-* #,##0.00\ _€_-;\-* #,##0.00\ _€_-;_-* &quot;-&quot;??\ _€_-;_-@_-"/>
    <numFmt numFmtId="170" formatCode="0.0%"/>
    <numFmt numFmtId="171" formatCode="#,##0.0"/>
    <numFmt numFmtId="172" formatCode="_-* #,##0\ _€_-;\-* #,##0\ _€_-;_-* &quot;-&quot;??\ _€_-;_-@_-"/>
  </numFmts>
  <fonts count="5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2"/>
      <name val="Helv"/>
    </font>
    <font>
      <u/>
      <sz val="11"/>
      <color theme="10"/>
      <name val="Calibri"/>
      <family val="2"/>
      <scheme val="minor"/>
    </font>
    <font>
      <b/>
      <sz val="9"/>
      <color indexed="81"/>
      <name val="Tahoma"/>
      <family val="2"/>
    </font>
    <font>
      <sz val="9"/>
      <color indexed="81"/>
      <name val="Tahoma"/>
      <family val="2"/>
    </font>
    <font>
      <sz val="11"/>
      <color theme="1"/>
      <name val="Times New Roman"/>
      <family val="1"/>
    </font>
    <font>
      <b/>
      <sz val="16"/>
      <color theme="1"/>
      <name val="Times New Roman"/>
      <family val="1"/>
    </font>
    <font>
      <b/>
      <sz val="11"/>
      <color rgb="FFFF0000"/>
      <name val="Times New Roman"/>
      <family val="1"/>
    </font>
    <font>
      <b/>
      <sz val="14"/>
      <color rgb="FF4472C4"/>
      <name val="Times New Roman"/>
      <family val="1"/>
    </font>
    <font>
      <sz val="11"/>
      <name val="Times New Roman"/>
      <family val="1"/>
    </font>
    <font>
      <b/>
      <sz val="11"/>
      <name val="Times New Roman"/>
      <family val="1"/>
    </font>
    <font>
      <sz val="12"/>
      <name val="Times New Roman"/>
      <family val="1"/>
    </font>
    <font>
      <sz val="11"/>
      <color rgb="FF000000"/>
      <name val="Times New Roman"/>
      <family val="1"/>
    </font>
    <font>
      <b/>
      <sz val="11"/>
      <color theme="1"/>
      <name val="Times New Roman"/>
      <family val="1"/>
    </font>
    <font>
      <u/>
      <sz val="11"/>
      <color theme="10"/>
      <name val="Times New Roman"/>
      <family val="1"/>
    </font>
    <font>
      <b/>
      <sz val="20"/>
      <color rgb="FF00A58D"/>
      <name val="Times New Roman"/>
      <family val="1"/>
    </font>
    <font>
      <b/>
      <sz val="20"/>
      <color theme="4"/>
      <name val="Times New Roman"/>
      <family val="1"/>
    </font>
    <font>
      <sz val="11"/>
      <color theme="0"/>
      <name val="Times New Roman"/>
      <family val="1"/>
    </font>
    <font>
      <sz val="8"/>
      <color rgb="FFFF0000"/>
      <name val="Times New Roman"/>
      <family val="1"/>
    </font>
    <font>
      <sz val="8"/>
      <color theme="1"/>
      <name val="Times New Roman"/>
      <family val="1"/>
    </font>
    <font>
      <i/>
      <sz val="8"/>
      <color theme="1"/>
      <name val="Times New Roman"/>
      <family val="1"/>
    </font>
    <font>
      <sz val="8"/>
      <color theme="0"/>
      <name val="Times New Roman"/>
      <family val="1"/>
    </font>
    <font>
      <b/>
      <sz val="11"/>
      <color rgb="FF000000"/>
      <name val="Times New Roman"/>
      <family val="1"/>
    </font>
    <font>
      <i/>
      <sz val="11"/>
      <color rgb="FF000000"/>
      <name val="Times New Roman"/>
      <family val="1"/>
    </font>
    <font>
      <i/>
      <sz val="11"/>
      <name val="Times New Roman"/>
      <family val="1"/>
    </font>
    <font>
      <b/>
      <sz val="12"/>
      <name val="Times New Roman"/>
      <family val="1"/>
    </font>
    <font>
      <i/>
      <sz val="10"/>
      <name val="Times New Roman"/>
      <family val="1"/>
    </font>
    <font>
      <sz val="10"/>
      <color theme="1"/>
      <name val="Times New Roman"/>
      <family val="1"/>
    </font>
    <font>
      <sz val="9"/>
      <color theme="1"/>
      <name val="Times New Roman"/>
      <family val="1"/>
    </font>
    <font>
      <b/>
      <sz val="12"/>
      <color theme="5"/>
      <name val="Times New Roman"/>
      <family val="1"/>
    </font>
    <font>
      <sz val="8"/>
      <name val="Times New Roman"/>
      <family val="1"/>
    </font>
    <font>
      <sz val="10"/>
      <name val="Times New Roman"/>
      <family val="1"/>
    </font>
    <font>
      <b/>
      <sz val="8"/>
      <name val="Times New Roman"/>
      <family val="1"/>
    </font>
    <font>
      <vertAlign val="superscript"/>
      <sz val="8"/>
      <name val="Times New Roman"/>
      <family val="1"/>
    </font>
    <font>
      <i/>
      <sz val="9"/>
      <name val="Times New Roman"/>
      <family val="1"/>
    </font>
    <font>
      <b/>
      <sz val="10"/>
      <name val="Times New Roman"/>
      <family val="1"/>
    </font>
    <font>
      <b/>
      <sz val="9"/>
      <name val="Times New Roman"/>
      <family val="1"/>
    </font>
    <font>
      <b/>
      <i/>
      <sz val="9"/>
      <name val="Times New Roman"/>
      <family val="1"/>
    </font>
    <font>
      <sz val="9"/>
      <name val="Times New Roman"/>
      <family val="1"/>
    </font>
    <font>
      <sz val="9"/>
      <color rgb="FFFF0000"/>
      <name val="Times New Roman"/>
      <family val="1"/>
    </font>
    <font>
      <b/>
      <i/>
      <sz val="8"/>
      <name val="Times New Roman"/>
      <family val="1"/>
    </font>
    <font>
      <i/>
      <sz val="8"/>
      <name val="Times New Roman"/>
      <family val="1"/>
    </font>
    <font>
      <sz val="14"/>
      <name val="Times New Roman"/>
      <family val="1"/>
    </font>
    <font>
      <u/>
      <sz val="10"/>
      <name val="Times New Roman"/>
      <family val="1"/>
    </font>
    <font>
      <b/>
      <i/>
      <sz val="10"/>
      <name val="Times New Roman"/>
      <family val="1"/>
    </font>
    <font>
      <b/>
      <u/>
      <sz val="12"/>
      <name val="Times New Roman"/>
      <family val="1"/>
    </font>
    <font>
      <b/>
      <sz val="8"/>
      <color theme="0"/>
      <name val="Times New Roman"/>
      <family val="1"/>
    </font>
    <font>
      <sz val="6"/>
      <name val="Times New Roman"/>
      <family val="1"/>
    </font>
    <font>
      <i/>
      <sz val="11"/>
      <color theme="1"/>
      <name val="Times New Roman"/>
      <family val="1"/>
    </font>
    <font>
      <b/>
      <i/>
      <sz val="11"/>
      <color rgb="FFFF0000"/>
      <name val="Times New Roman"/>
      <family val="1"/>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0A58D"/>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00A58D"/>
        <bgColor rgb="FF000000"/>
      </patternFill>
    </fill>
  </fills>
  <borders count="8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dotted">
        <color indexed="64"/>
      </left>
      <right/>
      <top/>
      <bottom/>
      <diagonal/>
    </border>
    <border>
      <left/>
      <right/>
      <top style="dotted">
        <color indexed="64"/>
      </top>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bottom style="dotted">
        <color indexed="64"/>
      </bottom>
      <diagonal/>
    </border>
    <border>
      <left style="dotted">
        <color indexed="64"/>
      </left>
      <right style="medium">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style="medium">
        <color indexed="64"/>
      </right>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67" fontId="4" fillId="0" borderId="0" applyFont="0" applyFill="0" applyBorder="0" applyAlignment="0" applyProtection="0"/>
    <xf numFmtId="169"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04">
    <xf numFmtId="0" fontId="0" fillId="0" borderId="0" xfId="0"/>
    <xf numFmtId="0" fontId="2" fillId="0" borderId="0" xfId="0" applyFont="1"/>
    <xf numFmtId="0" fontId="8" fillId="0" borderId="0" xfId="0" applyFont="1"/>
    <xf numFmtId="0" fontId="9" fillId="0" borderId="0" xfId="0" applyFont="1" applyAlignment="1">
      <alignment horizontal="left" vertical="center" wrapText="1"/>
    </xf>
    <xf numFmtId="0" fontId="8" fillId="0" borderId="0" xfId="0" applyFont="1" applyAlignment="1">
      <alignment horizontal="left" vertical="center" wrapText="1"/>
    </xf>
    <xf numFmtId="0" fontId="10" fillId="7" borderId="0" xfId="0" applyFont="1" applyFill="1" applyAlignment="1">
      <alignment horizontal="left"/>
    </xf>
    <xf numFmtId="0" fontId="11" fillId="0" borderId="0" xfId="0" applyFont="1" applyAlignment="1">
      <alignment vertical="center"/>
    </xf>
    <xf numFmtId="0" fontId="8" fillId="0" borderId="9" xfId="0" applyFont="1" applyBorder="1" applyAlignment="1">
      <alignment horizontal="justify" vertical="center" wrapText="1"/>
    </xf>
    <xf numFmtId="15" fontId="8" fillId="0" borderId="1" xfId="0" quotePrefix="1" applyNumberFormat="1" applyFont="1" applyBorder="1" applyAlignment="1">
      <alignment horizontal="justify" vertical="center" wrapText="1"/>
    </xf>
    <xf numFmtId="0" fontId="8" fillId="0" borderId="1" xfId="0" applyFont="1" applyBorder="1" applyAlignment="1">
      <alignment horizontal="justify" vertical="center" wrapText="1"/>
    </xf>
    <xf numFmtId="14" fontId="8" fillId="0" borderId="5" xfId="0" applyNumberFormat="1" applyFont="1" applyBorder="1" applyAlignment="1">
      <alignment horizontal="justify" vertical="center" wrapText="1"/>
    </xf>
    <xf numFmtId="0" fontId="8" fillId="0" borderId="7" xfId="0" applyFont="1" applyBorder="1" applyAlignment="1">
      <alignment vertical="center" wrapText="1"/>
    </xf>
    <xf numFmtId="0" fontId="8" fillId="0" borderId="6" xfId="0" applyFont="1" applyBorder="1" applyAlignment="1">
      <alignment horizontal="justify"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8" fillId="0" borderId="5" xfId="0" applyFont="1" applyBorder="1" applyAlignment="1">
      <alignment horizontal="justify" vertical="center" wrapText="1"/>
    </xf>
    <xf numFmtId="17" fontId="8" fillId="0" borderId="2" xfId="0" quotePrefix="1" applyNumberFormat="1" applyFont="1" applyBorder="1" applyAlignment="1">
      <alignment horizontal="justify" vertical="center" wrapText="1"/>
    </xf>
    <xf numFmtId="0" fontId="12" fillId="0" borderId="0" xfId="0" applyFont="1" applyAlignment="1">
      <alignment horizontal="justify" vertical="center" wrapText="1"/>
    </xf>
    <xf numFmtId="0" fontId="8" fillId="0" borderId="0" xfId="0" applyFont="1" applyAlignment="1">
      <alignment wrapText="1"/>
    </xf>
    <xf numFmtId="0" fontId="12" fillId="0" borderId="0" xfId="0" applyFont="1" applyAlignment="1">
      <alignment horizontal="justify" vertical="center"/>
    </xf>
    <xf numFmtId="0" fontId="8" fillId="0" borderId="0" xfId="0" applyFont="1"/>
    <xf numFmtId="0" fontId="14"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2" fillId="0" borderId="0" xfId="0" applyFont="1" applyAlignment="1">
      <alignment horizontal="left" vertical="center" indent="5"/>
    </xf>
    <xf numFmtId="0" fontId="15" fillId="0" borderId="0" xfId="0" applyFont="1" applyAlignment="1">
      <alignment horizontal="justify" vertical="center"/>
    </xf>
    <xf numFmtId="0" fontId="15" fillId="0" borderId="0" xfId="0" quotePrefix="1" applyFont="1" applyAlignment="1">
      <alignment horizontal="justify" vertical="center"/>
    </xf>
    <xf numFmtId="0" fontId="16" fillId="0" borderId="28" xfId="0" applyFont="1" applyBorder="1" applyAlignment="1">
      <alignment vertical="center"/>
    </xf>
    <xf numFmtId="0" fontId="17" fillId="0" borderId="42" xfId="6" applyFont="1" applyBorder="1" applyAlignment="1">
      <alignment vertical="center"/>
    </xf>
    <xf numFmtId="0" fontId="17" fillId="0" borderId="43" xfId="6" applyFont="1" applyBorder="1" applyAlignment="1">
      <alignment vertical="center"/>
    </xf>
    <xf numFmtId="0" fontId="17" fillId="0" borderId="44" xfId="6" applyFont="1" applyBorder="1" applyAlignment="1">
      <alignment vertical="center"/>
    </xf>
    <xf numFmtId="0" fontId="16" fillId="0" borderId="42" xfId="0" applyFont="1" applyBorder="1" applyAlignment="1">
      <alignment vertical="center" wrapText="1"/>
    </xf>
    <xf numFmtId="0" fontId="16" fillId="0" borderId="43" xfId="0" applyFont="1" applyBorder="1" applyAlignment="1">
      <alignment vertical="center" wrapText="1"/>
    </xf>
    <xf numFmtId="0" fontId="16" fillId="0" borderId="44" xfId="0" applyFont="1" applyBorder="1" applyAlignment="1">
      <alignment vertical="center" wrapText="1"/>
    </xf>
    <xf numFmtId="0" fontId="16" fillId="0" borderId="42" xfId="0" applyFont="1" applyBorder="1" applyAlignment="1">
      <alignment vertical="center"/>
    </xf>
    <xf numFmtId="0" fontId="16" fillId="0" borderId="43" xfId="0" applyFont="1" applyBorder="1" applyAlignment="1">
      <alignment vertical="center"/>
    </xf>
    <xf numFmtId="0" fontId="16" fillId="0" borderId="44" xfId="0" applyFont="1" applyBorder="1" applyAlignment="1">
      <alignment vertical="center"/>
    </xf>
    <xf numFmtId="0" fontId="16" fillId="0" borderId="42" xfId="0" applyFont="1" applyBorder="1" applyAlignment="1">
      <alignment vertical="center"/>
    </xf>
    <xf numFmtId="0" fontId="16" fillId="0" borderId="43" xfId="0" applyFont="1" applyBorder="1" applyAlignment="1">
      <alignment vertical="center"/>
    </xf>
    <xf numFmtId="0" fontId="16" fillId="0" borderId="44" xfId="0" applyFont="1" applyBorder="1" applyAlignment="1">
      <alignment vertical="center"/>
    </xf>
    <xf numFmtId="0" fontId="8" fillId="0" borderId="42"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18" fillId="0" borderId="60" xfId="0" applyFont="1" applyBorder="1" applyAlignment="1">
      <alignment horizontal="center"/>
    </xf>
    <xf numFmtId="0" fontId="19" fillId="0" borderId="60" xfId="0" applyFont="1" applyBorder="1" applyAlignment="1">
      <alignment horizontal="center"/>
    </xf>
    <xf numFmtId="0" fontId="20" fillId="4" borderId="0" xfId="0" applyFont="1" applyFill="1"/>
    <xf numFmtId="0" fontId="16" fillId="0" borderId="54" xfId="0" applyFont="1" applyBorder="1" applyAlignment="1">
      <alignment vertical="center"/>
    </xf>
    <xf numFmtId="49" fontId="20" fillId="4" borderId="55" xfId="0" applyNumberFormat="1" applyFont="1" applyFill="1" applyBorder="1" applyProtection="1">
      <protection locked="0"/>
    </xf>
    <xf numFmtId="43" fontId="21" fillId="0" borderId="14" xfId="1" applyFont="1" applyBorder="1" applyAlignment="1">
      <alignment horizontal="center" vertical="top" wrapText="1"/>
    </xf>
    <xf numFmtId="43" fontId="21" fillId="0" borderId="0" xfId="1" applyFont="1" applyBorder="1" applyAlignment="1">
      <alignment horizontal="center" vertical="top" wrapText="1"/>
    </xf>
    <xf numFmtId="0" fontId="16" fillId="0" borderId="56" xfId="0" applyFont="1" applyBorder="1" applyAlignment="1">
      <alignment vertical="center"/>
    </xf>
    <xf numFmtId="49" fontId="20" fillId="4" borderId="57" xfId="0" applyNumberFormat="1" applyFont="1" applyFill="1" applyBorder="1" applyAlignment="1" applyProtection="1">
      <alignment vertical="top" wrapText="1"/>
      <protection locked="0"/>
    </xf>
    <xf numFmtId="49" fontId="20" fillId="4" borderId="57" xfId="0" applyNumberFormat="1" applyFont="1" applyFill="1" applyBorder="1" applyProtection="1">
      <protection locked="0"/>
    </xf>
    <xf numFmtId="43" fontId="22" fillId="0" borderId="14" xfId="1" applyFont="1" applyBorder="1" applyAlignment="1">
      <alignment vertical="top" wrapText="1"/>
    </xf>
    <xf numFmtId="43" fontId="22" fillId="0" borderId="0" xfId="1" applyFont="1" applyAlignment="1">
      <alignment vertical="top" wrapText="1"/>
    </xf>
    <xf numFmtId="0" fontId="16" fillId="0" borderId="50" xfId="0" applyFont="1" applyBorder="1" applyAlignment="1">
      <alignment vertical="center"/>
    </xf>
    <xf numFmtId="0" fontId="8" fillId="0" borderId="51" xfId="0" applyFont="1" applyBorder="1"/>
    <xf numFmtId="0" fontId="16" fillId="0" borderId="56" xfId="0" applyFont="1" applyBorder="1" applyAlignment="1">
      <alignment horizontal="left" vertical="center" indent="1"/>
    </xf>
    <xf numFmtId="14" fontId="20" fillId="4" borderId="57" xfId="0" applyNumberFormat="1" applyFont="1" applyFill="1" applyBorder="1" applyProtection="1">
      <protection locked="0"/>
    </xf>
    <xf numFmtId="0" fontId="16" fillId="0" borderId="56" xfId="0" applyFont="1" applyBorder="1" applyAlignment="1">
      <alignment vertical="center" wrapText="1"/>
    </xf>
    <xf numFmtId="6" fontId="8" fillId="2" borderId="57" xfId="0" applyNumberFormat="1" applyFont="1" applyFill="1" applyBorder="1"/>
    <xf numFmtId="43" fontId="24" fillId="0" borderId="0" xfId="1" applyFont="1"/>
    <xf numFmtId="49" fontId="20" fillId="4" borderId="68" xfId="0" applyNumberFormat="1" applyFont="1" applyFill="1" applyBorder="1" applyProtection="1">
      <protection locked="0"/>
    </xf>
    <xf numFmtId="0" fontId="16" fillId="0" borderId="69" xfId="0" applyFont="1" applyBorder="1" applyAlignment="1">
      <alignment vertical="center"/>
    </xf>
    <xf numFmtId="49" fontId="20" fillId="4" borderId="59" xfId="0" applyNumberFormat="1" applyFont="1" applyFill="1" applyBorder="1" applyProtection="1">
      <protection locked="0"/>
    </xf>
    <xf numFmtId="0" fontId="8" fillId="2" borderId="0" xfId="0" applyFont="1" applyFill="1"/>
    <xf numFmtId="0" fontId="16" fillId="0" borderId="9" xfId="0" applyFont="1" applyBorder="1" applyAlignment="1">
      <alignment horizontal="center"/>
    </xf>
    <xf numFmtId="0" fontId="16" fillId="0" borderId="2" xfId="0" applyFont="1" applyBorder="1" applyAlignment="1">
      <alignment horizontal="center"/>
    </xf>
    <xf numFmtId="0" fontId="16" fillId="0" borderId="67" xfId="0" applyFont="1" applyBorder="1" applyAlignment="1">
      <alignment vertical="center"/>
    </xf>
    <xf numFmtId="49" fontId="20" fillId="4" borderId="70" xfId="0" applyNumberFormat="1" applyFont="1" applyFill="1" applyBorder="1" applyProtection="1">
      <protection locked="0"/>
    </xf>
    <xf numFmtId="0" fontId="8" fillId="0" borderId="14" xfId="0" applyFont="1" applyBorder="1"/>
    <xf numFmtId="0" fontId="8" fillId="2" borderId="6" xfId="0" applyFont="1" applyFill="1" applyBorder="1"/>
    <xf numFmtId="0" fontId="16" fillId="0" borderId="14" xfId="0" applyFont="1" applyBorder="1" applyAlignment="1">
      <alignment vertical="center"/>
    </xf>
    <xf numFmtId="49" fontId="17" fillId="2" borderId="6" xfId="5" applyNumberFormat="1" applyFont="1" applyFill="1" applyBorder="1" applyProtection="1">
      <protection locked="0"/>
    </xf>
    <xf numFmtId="0" fontId="16" fillId="0" borderId="14" xfId="0" applyFont="1" applyBorder="1" applyAlignment="1">
      <alignment vertical="center"/>
    </xf>
    <xf numFmtId="0" fontId="8" fillId="0" borderId="6" xfId="0" applyFont="1" applyBorder="1"/>
    <xf numFmtId="0" fontId="16" fillId="0" borderId="58" xfId="0" applyFont="1" applyBorder="1" applyAlignment="1">
      <alignment vertical="center"/>
    </xf>
    <xf numFmtId="0" fontId="8" fillId="0" borderId="9" xfId="0" applyFont="1" applyBorder="1" applyAlignment="1">
      <alignment vertical="top" wrapText="1"/>
    </xf>
    <xf numFmtId="0" fontId="8" fillId="4" borderId="2" xfId="0" applyFont="1" applyFill="1" applyBorder="1" applyAlignment="1" applyProtection="1">
      <alignment horizontal="left" vertical="center" wrapText="1"/>
      <protection locked="0"/>
    </xf>
    <xf numFmtId="0" fontId="8" fillId="2" borderId="0" xfId="0" applyFont="1" applyFill="1" applyAlignment="1">
      <alignment vertical="top" wrapText="1"/>
    </xf>
    <xf numFmtId="0" fontId="8" fillId="0" borderId="9" xfId="0" applyFont="1" applyBorder="1" applyAlignment="1">
      <alignment wrapText="1"/>
    </xf>
    <xf numFmtId="0" fontId="8" fillId="0" borderId="0" xfId="0" applyFont="1" applyAlignment="1">
      <alignment wrapText="1"/>
    </xf>
    <xf numFmtId="0" fontId="8" fillId="4" borderId="0" xfId="0" applyFont="1" applyFill="1" applyAlignment="1" applyProtection="1">
      <alignment horizontal="left" vertical="center" wrapText="1"/>
      <protection locked="0"/>
    </xf>
    <xf numFmtId="0" fontId="25" fillId="0" borderId="12" xfId="0" applyFont="1" applyBorder="1" applyAlignment="1">
      <alignment horizontal="justify" vertical="center"/>
    </xf>
    <xf numFmtId="0" fontId="8" fillId="4" borderId="13" xfId="0" applyFont="1" applyFill="1" applyBorder="1" applyAlignment="1" applyProtection="1">
      <alignment horizontal="left" vertical="center" wrapText="1"/>
      <protection locked="0"/>
    </xf>
    <xf numFmtId="0" fontId="26" fillId="0" borderId="15" xfId="0" applyFont="1" applyBorder="1" applyAlignment="1">
      <alignment horizontal="justify" vertical="center"/>
    </xf>
    <xf numFmtId="0" fontId="8" fillId="4" borderId="5" xfId="0" applyFont="1" applyFill="1" applyBorder="1" applyAlignment="1" applyProtection="1">
      <alignment horizontal="left" vertical="center" wrapText="1"/>
      <protection locked="0"/>
    </xf>
    <xf numFmtId="0" fontId="15" fillId="0" borderId="0" xfId="0" applyFont="1" applyAlignment="1">
      <alignment horizontal="justify" vertical="center"/>
    </xf>
    <xf numFmtId="0" fontId="16" fillId="0" borderId="12" xfId="0" applyFont="1" applyBorder="1" applyAlignment="1">
      <alignment horizontal="justify" vertical="top" wrapText="1"/>
    </xf>
    <xf numFmtId="0" fontId="8" fillId="4" borderId="13" xfId="0" applyFont="1" applyFill="1" applyBorder="1" applyAlignment="1" applyProtection="1">
      <alignment horizontal="left" vertical="center" wrapText="1"/>
      <protection locked="0"/>
    </xf>
    <xf numFmtId="0" fontId="16" fillId="0" borderId="12" xfId="0" applyFont="1" applyBorder="1" applyAlignment="1">
      <alignment horizontal="justify" vertical="center"/>
    </xf>
    <xf numFmtId="0" fontId="16" fillId="0" borderId="0" xfId="0" applyFont="1"/>
    <xf numFmtId="0" fontId="16" fillId="0" borderId="20" xfId="0" applyFont="1" applyBorder="1"/>
    <xf numFmtId="0" fontId="16" fillId="0" borderId="9" xfId="0" applyFont="1" applyBorder="1"/>
    <xf numFmtId="0" fontId="16" fillId="0" borderId="16" xfId="0" applyFont="1" applyBorder="1"/>
    <xf numFmtId="0" fontId="16" fillId="0" borderId="2" xfId="0" applyFont="1" applyBorder="1"/>
    <xf numFmtId="0" fontId="8" fillId="0" borderId="21" xfId="0" applyFont="1" applyBorder="1"/>
    <xf numFmtId="0" fontId="8" fillId="4" borderId="62" xfId="0" applyFont="1" applyFill="1" applyBorder="1" applyProtection="1">
      <protection locked="0"/>
    </xf>
    <xf numFmtId="0" fontId="8" fillId="4" borderId="63" xfId="0" applyFont="1" applyFill="1" applyBorder="1" applyProtection="1">
      <protection locked="0"/>
    </xf>
    <xf numFmtId="0" fontId="8" fillId="0" borderId="14" xfId="0" applyFont="1" applyBorder="1"/>
    <xf numFmtId="0" fontId="8" fillId="4" borderId="8" xfId="0" applyFont="1" applyFill="1" applyBorder="1" applyProtection="1">
      <protection locked="0"/>
    </xf>
    <xf numFmtId="0" fontId="8" fillId="4" borderId="24" xfId="0" applyFont="1" applyFill="1" applyBorder="1" applyProtection="1">
      <protection locked="0"/>
    </xf>
    <xf numFmtId="0" fontId="8" fillId="0" borderId="15" xfId="0" applyFont="1" applyBorder="1" applyAlignment="1">
      <alignment wrapText="1"/>
    </xf>
    <xf numFmtId="0" fontId="8" fillId="0" borderId="18" xfId="0" applyFont="1" applyBorder="1" applyAlignment="1">
      <alignment wrapText="1"/>
    </xf>
    <xf numFmtId="0" fontId="8" fillId="4" borderId="26" xfId="0" applyFont="1" applyFill="1" applyBorder="1" applyProtection="1">
      <protection locked="0"/>
    </xf>
    <xf numFmtId="0" fontId="8" fillId="4" borderId="27" xfId="0" applyFont="1" applyFill="1" applyBorder="1" applyProtection="1">
      <protection locked="0"/>
    </xf>
    <xf numFmtId="0" fontId="28" fillId="0" borderId="9" xfId="0" applyFont="1" applyBorder="1" applyAlignment="1">
      <alignment horizontal="justify" vertical="top" wrapText="1"/>
    </xf>
    <xf numFmtId="0" fontId="8" fillId="0" borderId="16" xfId="0" applyFont="1" applyBorder="1" applyAlignment="1">
      <alignment horizontal="justify" vertical="top" wrapText="1"/>
    </xf>
    <xf numFmtId="0" fontId="8" fillId="4" borderId="16" xfId="0" applyFont="1" applyFill="1" applyBorder="1" applyAlignment="1" applyProtection="1">
      <alignment wrapText="1"/>
      <protection locked="0"/>
    </xf>
    <xf numFmtId="0" fontId="8" fillId="4" borderId="2" xfId="0" applyFont="1" applyFill="1" applyBorder="1" applyAlignment="1" applyProtection="1">
      <alignment wrapText="1"/>
      <protection locked="0"/>
    </xf>
    <xf numFmtId="0" fontId="29" fillId="0" borderId="0" xfId="0" applyFont="1" applyAlignment="1">
      <alignment horizontal="justify" vertical="center"/>
    </xf>
    <xf numFmtId="0" fontId="16" fillId="0" borderId="9" xfId="0" applyFont="1" applyBorder="1" applyAlignment="1">
      <alignment vertical="top" wrapText="1"/>
    </xf>
    <xf numFmtId="0" fontId="8" fillId="0" borderId="16" xfId="0" applyFont="1" applyBorder="1" applyAlignment="1">
      <alignment vertical="top" wrapText="1"/>
    </xf>
    <xf numFmtId="0" fontId="16" fillId="4" borderId="16" xfId="0" applyFont="1" applyFill="1" applyBorder="1" applyAlignment="1" applyProtection="1">
      <alignment horizontal="left" vertical="center" wrapText="1"/>
      <protection locked="0"/>
    </xf>
    <xf numFmtId="0" fontId="8" fillId="4" borderId="16" xfId="0" applyFont="1" applyFill="1" applyBorder="1" applyAlignment="1" applyProtection="1">
      <alignment horizontal="left" vertical="center" wrapText="1"/>
      <protection locked="0"/>
    </xf>
    <xf numFmtId="0" fontId="8" fillId="4" borderId="2" xfId="0" applyFont="1" applyFill="1" applyBorder="1" applyAlignment="1" applyProtection="1">
      <alignment horizontal="left" vertical="center" wrapText="1"/>
      <protection locked="0"/>
    </xf>
    <xf numFmtId="0" fontId="16" fillId="0" borderId="12" xfId="0" applyFont="1" applyBorder="1"/>
    <xf numFmtId="0" fontId="16" fillId="0" borderId="17" xfId="0" applyFont="1" applyBorder="1"/>
    <xf numFmtId="0" fontId="8" fillId="0" borderId="17" xfId="0" applyFont="1" applyBorder="1"/>
    <xf numFmtId="0" fontId="8" fillId="0" borderId="17" xfId="0" applyFont="1" applyBorder="1"/>
    <xf numFmtId="0" fontId="8" fillId="0" borderId="13" xfId="0" applyFont="1" applyBorder="1"/>
    <xf numFmtId="0" fontId="31" fillId="0" borderId="23"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8" xfId="0" applyFont="1" applyBorder="1" applyAlignment="1">
      <alignment horizontal="center" wrapText="1"/>
    </xf>
    <xf numFmtId="0" fontId="31" fillId="0" borderId="24" xfId="0" applyFont="1" applyBorder="1" applyAlignment="1">
      <alignment horizontal="center" vertical="center" wrapText="1"/>
    </xf>
    <xf numFmtId="0" fontId="30" fillId="0" borderId="0" xfId="0" applyFont="1" applyAlignment="1">
      <alignment horizontal="center" vertical="center" wrapText="1"/>
    </xf>
    <xf numFmtId="0" fontId="8" fillId="4" borderId="23" xfId="0" applyFont="1" applyFill="1" applyBorder="1" applyProtection="1">
      <protection locked="0"/>
    </xf>
    <xf numFmtId="0" fontId="30" fillId="4" borderId="64" xfId="0" applyFont="1" applyFill="1" applyBorder="1" applyAlignment="1" applyProtection="1">
      <alignment horizontal="center" vertical="center" wrapText="1"/>
      <protection locked="0"/>
    </xf>
    <xf numFmtId="0" fontId="30" fillId="4" borderId="65" xfId="0" applyFont="1" applyFill="1" applyBorder="1" applyAlignment="1" applyProtection="1">
      <alignment horizontal="center" vertical="center" wrapText="1"/>
      <protection locked="0"/>
    </xf>
    <xf numFmtId="0" fontId="30" fillId="4" borderId="66"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protection locked="0"/>
    </xf>
    <xf numFmtId="0" fontId="30" fillId="4" borderId="8" xfId="0" applyFont="1" applyFill="1" applyBorder="1" applyAlignment="1" applyProtection="1">
      <alignment horizontal="center" vertical="center" wrapText="1"/>
      <protection locked="0"/>
    </xf>
    <xf numFmtId="0" fontId="30" fillId="4" borderId="8" xfId="0" applyFont="1" applyFill="1" applyBorder="1" applyAlignment="1" applyProtection="1">
      <alignment horizontal="center" wrapText="1"/>
      <protection locked="0"/>
    </xf>
    <xf numFmtId="0" fontId="30" fillId="4" borderId="8" xfId="0" applyFont="1" applyFill="1" applyBorder="1" applyAlignment="1" applyProtection="1">
      <alignment horizontal="left" vertical="center" wrapText="1"/>
      <protection locked="0"/>
    </xf>
    <xf numFmtId="0" fontId="8" fillId="4" borderId="25" xfId="0" applyFont="1" applyFill="1" applyBorder="1" applyProtection="1">
      <protection locked="0"/>
    </xf>
    <xf numFmtId="0" fontId="30" fillId="4" borderId="26" xfId="0" applyFont="1" applyFill="1" applyBorder="1" applyAlignment="1" applyProtection="1">
      <alignment horizontal="center" vertical="center" wrapText="1"/>
      <protection locked="0"/>
    </xf>
    <xf numFmtId="0" fontId="30" fillId="4" borderId="26" xfId="0" applyFont="1" applyFill="1" applyBorder="1" applyAlignment="1" applyProtection="1">
      <alignment horizontal="center" wrapText="1"/>
      <protection locked="0"/>
    </xf>
    <xf numFmtId="0" fontId="8" fillId="4" borderId="26" xfId="0" applyFont="1" applyFill="1" applyBorder="1" applyAlignment="1" applyProtection="1">
      <alignment horizontal="center"/>
      <protection locked="0"/>
    </xf>
    <xf numFmtId="0" fontId="18" fillId="0" borderId="39" xfId="0" applyFont="1" applyBorder="1" applyAlignment="1">
      <alignment horizontal="center"/>
    </xf>
    <xf numFmtId="0" fontId="8" fillId="0" borderId="0" xfId="0" applyFont="1" applyAlignment="1">
      <alignment horizontal="center"/>
    </xf>
    <xf numFmtId="0" fontId="32" fillId="2" borderId="45" xfId="0" applyFont="1" applyFill="1" applyBorder="1" applyAlignment="1">
      <alignment horizontal="left" vertical="center" wrapText="1"/>
    </xf>
    <xf numFmtId="0" fontId="32" fillId="2" borderId="46" xfId="0" applyFont="1" applyFill="1" applyBorder="1" applyAlignment="1">
      <alignment horizontal="left" vertical="center"/>
    </xf>
    <xf numFmtId="0" fontId="32" fillId="2" borderId="47" xfId="0" applyFont="1" applyFill="1" applyBorder="1" applyAlignment="1">
      <alignment horizontal="left" vertical="center"/>
    </xf>
    <xf numFmtId="0" fontId="8" fillId="4" borderId="48" xfId="0" applyFont="1" applyFill="1" applyBorder="1" applyAlignment="1" applyProtection="1">
      <alignment horizontal="left" vertical="center" wrapText="1"/>
      <protection locked="0"/>
    </xf>
    <xf numFmtId="0" fontId="8" fillId="4" borderId="40" xfId="0" applyFont="1" applyFill="1" applyBorder="1" applyAlignment="1" applyProtection="1">
      <alignment horizontal="left" vertical="center" wrapText="1"/>
      <protection locked="0"/>
    </xf>
    <xf numFmtId="0" fontId="8" fillId="4" borderId="49" xfId="0" applyFont="1" applyFill="1" applyBorder="1" applyAlignment="1" applyProtection="1">
      <alignment horizontal="left" vertical="center" wrapText="1"/>
      <protection locked="0"/>
    </xf>
    <xf numFmtId="0" fontId="8" fillId="4" borderId="14"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wrapText="1"/>
      <protection locked="0"/>
    </xf>
    <xf numFmtId="0" fontId="8" fillId="4" borderId="6" xfId="0" applyFont="1" applyFill="1" applyBorder="1" applyAlignment="1" applyProtection="1">
      <alignment horizontal="left" vertical="center" wrapText="1"/>
      <protection locked="0"/>
    </xf>
    <xf numFmtId="0" fontId="8" fillId="4" borderId="15" xfId="0" applyFont="1" applyFill="1" applyBorder="1" applyAlignment="1" applyProtection="1">
      <alignment horizontal="left" vertical="center" wrapText="1"/>
      <protection locked="0"/>
    </xf>
    <xf numFmtId="0" fontId="8" fillId="4" borderId="18" xfId="0" applyFont="1" applyFill="1" applyBorder="1" applyAlignment="1" applyProtection="1">
      <alignment horizontal="left" vertical="center" wrapText="1"/>
      <protection locked="0"/>
    </xf>
    <xf numFmtId="0" fontId="8" fillId="4" borderId="0" xfId="0" applyFont="1" applyFill="1" applyProtection="1">
      <protection locked="0"/>
    </xf>
    <xf numFmtId="0" fontId="8" fillId="0" borderId="40" xfId="0" applyFont="1" applyBorder="1" applyAlignment="1">
      <alignment horizontal="left" vertical="center" wrapText="1"/>
    </xf>
    <xf numFmtId="0" fontId="8" fillId="0" borderId="49" xfId="0" applyFont="1" applyBorder="1" applyAlignment="1">
      <alignment horizontal="left" vertical="center" wrapText="1"/>
    </xf>
    <xf numFmtId="0" fontId="8" fillId="0" borderId="6" xfId="0" applyFont="1" applyBorder="1" applyAlignment="1">
      <alignment horizontal="left" vertical="center" wrapText="1"/>
    </xf>
    <xf numFmtId="0" fontId="8" fillId="0" borderId="18" xfId="0" applyFont="1" applyBorder="1" applyAlignment="1">
      <alignment horizontal="left" vertical="center" wrapText="1"/>
    </xf>
    <xf numFmtId="0" fontId="8" fillId="0" borderId="5" xfId="0" applyFont="1" applyBorder="1" applyAlignment="1">
      <alignment horizontal="left" vertical="center" wrapText="1"/>
    </xf>
    <xf numFmtId="0" fontId="33" fillId="0" borderId="12" xfId="0" applyFont="1" applyBorder="1" applyAlignment="1">
      <alignment horizontal="left" vertical="top" wrapText="1"/>
    </xf>
    <xf numFmtId="0" fontId="33" fillId="0" borderId="17" xfId="0" applyFont="1" applyBorder="1" applyAlignment="1">
      <alignment horizontal="left" vertical="top" wrapText="1"/>
    </xf>
    <xf numFmtId="0" fontId="33" fillId="0" borderId="13" xfId="0" applyFont="1" applyBorder="1" applyAlignment="1">
      <alignment horizontal="left" vertical="top" wrapText="1"/>
    </xf>
    <xf numFmtId="0" fontId="33" fillId="0" borderId="14" xfId="0" applyFont="1" applyBorder="1" applyAlignment="1">
      <alignment horizontal="left" vertical="top" wrapText="1"/>
    </xf>
    <xf numFmtId="0" fontId="33" fillId="0" borderId="0" xfId="0" applyFont="1" applyAlignment="1">
      <alignment horizontal="left" vertical="top" wrapText="1"/>
    </xf>
    <xf numFmtId="0" fontId="33" fillId="0" borderId="6" xfId="0" applyFont="1" applyBorder="1" applyAlignment="1">
      <alignment horizontal="left" vertical="top" wrapText="1"/>
    </xf>
    <xf numFmtId="0" fontId="27" fillId="2" borderId="52" xfId="0" applyFont="1" applyFill="1" applyBorder="1" applyAlignment="1">
      <alignment horizontal="left" vertical="center" wrapText="1"/>
    </xf>
    <xf numFmtId="0" fontId="32" fillId="2" borderId="43" xfId="0" applyFont="1" applyFill="1" applyBorder="1" applyAlignment="1">
      <alignment horizontal="left" vertical="center"/>
    </xf>
    <xf numFmtId="0" fontId="32" fillId="2" borderId="53" xfId="0" applyFont="1" applyFill="1" applyBorder="1" applyAlignment="1">
      <alignment horizontal="left" vertical="center"/>
    </xf>
    <xf numFmtId="0" fontId="8" fillId="0" borderId="15" xfId="0" applyFont="1" applyBorder="1"/>
    <xf numFmtId="0" fontId="8" fillId="0" borderId="18" xfId="0" applyFont="1" applyBorder="1"/>
    <xf numFmtId="0" fontId="8" fillId="0" borderId="5" xfId="0" applyFont="1" applyBorder="1"/>
    <xf numFmtId="0" fontId="8" fillId="4" borderId="50" xfId="0" applyFont="1" applyFill="1" applyBorder="1" applyAlignment="1" applyProtection="1">
      <alignment horizontal="left" vertical="center" wrapText="1"/>
      <protection locked="0"/>
    </xf>
    <xf numFmtId="0" fontId="8" fillId="4" borderId="41" xfId="0" applyFont="1" applyFill="1" applyBorder="1" applyAlignment="1" applyProtection="1">
      <alignment horizontal="left" vertical="center" wrapText="1"/>
      <protection locked="0"/>
    </xf>
    <xf numFmtId="0" fontId="8" fillId="4" borderId="51" xfId="0" applyFont="1" applyFill="1" applyBorder="1" applyAlignment="1" applyProtection="1">
      <alignment horizontal="left" vertical="center" wrapText="1"/>
      <protection locked="0"/>
    </xf>
    <xf numFmtId="0" fontId="27" fillId="2" borderId="45" xfId="0" applyFont="1" applyFill="1" applyBorder="1" applyAlignment="1">
      <alignment horizontal="left" vertical="center" wrapText="1"/>
    </xf>
    <xf numFmtId="0" fontId="8" fillId="2" borderId="0" xfId="0" applyFont="1" applyFill="1" applyAlignment="1">
      <alignment horizontal="left" vertical="top" wrapText="1"/>
    </xf>
    <xf numFmtId="0" fontId="29" fillId="0" borderId="0" xfId="0" applyFont="1"/>
    <xf numFmtId="0" fontId="34" fillId="0" borderId="0" xfId="0" applyFont="1"/>
    <xf numFmtId="0" fontId="35" fillId="0" borderId="1" xfId="0" applyFont="1" applyBorder="1" applyAlignment="1">
      <alignment horizontal="center"/>
    </xf>
    <xf numFmtId="0" fontId="35" fillId="0" borderId="0" xfId="0" applyFont="1" applyAlignment="1">
      <alignment horizontal="center"/>
    </xf>
    <xf numFmtId="14" fontId="35" fillId="0" borderId="29" xfId="0" applyNumberFormat="1" applyFont="1" applyBorder="1" applyAlignment="1">
      <alignment horizontal="center"/>
    </xf>
    <xf numFmtId="14" fontId="35" fillId="0" borderId="30" xfId="0" applyNumberFormat="1" applyFont="1" applyBorder="1" applyAlignment="1">
      <alignment horizontal="center"/>
    </xf>
    <xf numFmtId="14" fontId="35" fillId="0" borderId="31" xfId="0" applyNumberFormat="1" applyFont="1" applyBorder="1" applyAlignment="1">
      <alignment horizontal="center"/>
    </xf>
    <xf numFmtId="0" fontId="33" fillId="0" borderId="19" xfId="0" applyFont="1" applyBorder="1"/>
    <xf numFmtId="0" fontId="33" fillId="0" borderId="0" xfId="0" applyFont="1"/>
    <xf numFmtId="4" fontId="33" fillId="8" borderId="32" xfId="0" applyNumberFormat="1" applyFont="1" applyFill="1" applyBorder="1"/>
    <xf numFmtId="4" fontId="33" fillId="8" borderId="33" xfId="0" applyNumberFormat="1" applyFont="1" applyFill="1" applyBorder="1"/>
    <xf numFmtId="169" fontId="33" fillId="4" borderId="34" xfId="4" applyFont="1" applyFill="1" applyBorder="1" applyProtection="1">
      <protection locked="0"/>
    </xf>
    <xf numFmtId="0" fontId="35" fillId="0" borderId="35" xfId="0" applyFont="1" applyBorder="1"/>
    <xf numFmtId="0" fontId="35" fillId="0" borderId="0" xfId="0" applyFont="1"/>
    <xf numFmtId="169" fontId="35" fillId="0" borderId="23" xfId="4" applyFont="1" applyFill="1" applyBorder="1" applyProtection="1"/>
    <xf numFmtId="169" fontId="35" fillId="0" borderId="8" xfId="4" applyFont="1" applyFill="1" applyBorder="1" applyProtection="1"/>
    <xf numFmtId="169" fontId="35" fillId="0" borderId="24" xfId="4" applyFont="1" applyFill="1" applyBorder="1" applyProtection="1"/>
    <xf numFmtId="0" fontId="33" fillId="0" borderId="35" xfId="0" applyFont="1" applyBorder="1"/>
    <xf numFmtId="4" fontId="33" fillId="8" borderId="23" xfId="0" applyNumberFormat="1" applyFont="1" applyFill="1" applyBorder="1"/>
    <xf numFmtId="4" fontId="33" fillId="8" borderId="8" xfId="0" applyNumberFormat="1" applyFont="1" applyFill="1" applyBorder="1"/>
    <xf numFmtId="169" fontId="33" fillId="4" borderId="24" xfId="4" applyFont="1" applyFill="1" applyBorder="1" applyProtection="1">
      <protection locked="0"/>
    </xf>
    <xf numFmtId="0" fontId="33" fillId="8" borderId="8" xfId="0" applyFont="1" applyFill="1" applyBorder="1"/>
    <xf numFmtId="0" fontId="33" fillId="8" borderId="23" xfId="0" applyFont="1" applyFill="1" applyBorder="1"/>
    <xf numFmtId="0" fontId="35" fillId="0" borderId="36" xfId="0" applyFont="1" applyBorder="1"/>
    <xf numFmtId="169" fontId="35" fillId="0" borderId="25" xfId="4" applyFont="1" applyFill="1" applyBorder="1" applyProtection="1"/>
    <xf numFmtId="169" fontId="35" fillId="0" borderId="26" xfId="4" applyFont="1" applyFill="1" applyBorder="1" applyProtection="1"/>
    <xf numFmtId="169" fontId="35" fillId="0" borderId="27" xfId="4" applyFont="1" applyFill="1" applyBorder="1" applyProtection="1"/>
    <xf numFmtId="0" fontId="35" fillId="0" borderId="1" xfId="0" applyFont="1" applyBorder="1"/>
    <xf numFmtId="0" fontId="33" fillId="0" borderId="37" xfId="0" applyFont="1" applyBorder="1"/>
    <xf numFmtId="0" fontId="33" fillId="8" borderId="61" xfId="0" applyFont="1" applyFill="1" applyBorder="1"/>
    <xf numFmtId="0" fontId="33" fillId="8" borderId="62" xfId="0" applyFont="1" applyFill="1" applyBorder="1"/>
    <xf numFmtId="169" fontId="33" fillId="4" borderId="63" xfId="4" applyFont="1" applyFill="1" applyBorder="1" applyProtection="1">
      <protection locked="0"/>
    </xf>
    <xf numFmtId="169" fontId="35" fillId="2" borderId="23" xfId="4" applyFont="1" applyFill="1" applyBorder="1" applyProtection="1">
      <protection locked="0"/>
    </xf>
    <xf numFmtId="169" fontId="35" fillId="2" borderId="8" xfId="4" applyFont="1" applyFill="1" applyBorder="1" applyProtection="1">
      <protection locked="0"/>
    </xf>
    <xf numFmtId="169" fontId="35" fillId="2" borderId="24" xfId="4" applyFont="1" applyFill="1" applyBorder="1" applyProtection="1">
      <protection locked="0"/>
    </xf>
    <xf numFmtId="0" fontId="8" fillId="8" borderId="8" xfId="0" applyFont="1" applyFill="1" applyBorder="1"/>
    <xf numFmtId="4" fontId="35" fillId="0" borderId="0" xfId="0" applyNumberFormat="1" applyFont="1"/>
    <xf numFmtId="14" fontId="35" fillId="7" borderId="29" xfId="0" applyNumberFormat="1" applyFont="1" applyFill="1" applyBorder="1" applyAlignment="1">
      <alignment horizontal="center"/>
    </xf>
    <xf numFmtId="14" fontId="35" fillId="7" borderId="84" xfId="0" applyNumberFormat="1" applyFont="1" applyFill="1" applyBorder="1" applyAlignment="1">
      <alignment horizontal="center"/>
    </xf>
    <xf numFmtId="14" fontId="35" fillId="7" borderId="30" xfId="0" applyNumberFormat="1" applyFont="1" applyFill="1" applyBorder="1" applyAlignment="1">
      <alignment horizontal="center"/>
    </xf>
    <xf numFmtId="14" fontId="35" fillId="7" borderId="2" xfId="0" applyNumberFormat="1" applyFont="1" applyFill="1" applyBorder="1" applyAlignment="1">
      <alignment horizontal="center"/>
    </xf>
    <xf numFmtId="0" fontId="34" fillId="0" borderId="19" xfId="0" applyFont="1" applyBorder="1"/>
    <xf numFmtId="172" fontId="34" fillId="0" borderId="32" xfId="4" applyNumberFormat="1" applyFont="1" applyFill="1" applyBorder="1" applyProtection="1"/>
    <xf numFmtId="172" fontId="34" fillId="0" borderId="33" xfId="4" applyNumberFormat="1" applyFont="1" applyFill="1" applyBorder="1" applyProtection="1"/>
    <xf numFmtId="172" fontId="34" fillId="0" borderId="34" xfId="4" applyNumberFormat="1" applyFont="1" applyFill="1" applyBorder="1" applyProtection="1"/>
    <xf numFmtId="0" fontId="34" fillId="0" borderId="0" xfId="0" applyFont="1" applyAlignment="1">
      <alignment vertical="top" wrapText="1"/>
    </xf>
    <xf numFmtId="0" fontId="37" fillId="0" borderId="37" xfId="0" applyFont="1" applyBorder="1"/>
    <xf numFmtId="0" fontId="37" fillId="0" borderId="0" xfId="0" applyFont="1"/>
    <xf numFmtId="172" fontId="37" fillId="0" borderId="61" xfId="4" applyNumberFormat="1" applyFont="1" applyFill="1" applyBorder="1" applyProtection="1"/>
    <xf numFmtId="172" fontId="37" fillId="0" borderId="62" xfId="4" applyNumberFormat="1" applyFont="1" applyFill="1" applyBorder="1" applyProtection="1"/>
    <xf numFmtId="172" fontId="37" fillId="0" borderId="63" xfId="4" applyNumberFormat="1" applyFont="1" applyFill="1" applyBorder="1" applyProtection="1"/>
    <xf numFmtId="0" fontId="34" fillId="0" borderId="35" xfId="0" applyFont="1" applyBorder="1"/>
    <xf numFmtId="172" fontId="34" fillId="0" borderId="73" xfId="4" applyNumberFormat="1" applyFont="1" applyFill="1" applyBorder="1" applyProtection="1"/>
    <xf numFmtId="172" fontId="34" fillId="0" borderId="8" xfId="4" applyNumberFormat="1" applyFont="1" applyFill="1" applyBorder="1" applyProtection="1"/>
    <xf numFmtId="172" fontId="34" fillId="0" borderId="74" xfId="4" applyNumberFormat="1" applyFont="1" applyFill="1" applyBorder="1" applyProtection="1"/>
    <xf numFmtId="169" fontId="34" fillId="7" borderId="0" xfId="0" applyNumberFormat="1" applyFont="1" applyFill="1" applyAlignment="1">
      <alignment horizontal="center" vertical="center"/>
    </xf>
    <xf numFmtId="0" fontId="37" fillId="0" borderId="38" xfId="0" applyFont="1" applyBorder="1"/>
    <xf numFmtId="0" fontId="37" fillId="7" borderId="0" xfId="0" applyFont="1" applyFill="1"/>
    <xf numFmtId="0" fontId="34" fillId="7" borderId="0" xfId="0" applyFont="1" applyFill="1" applyAlignment="1">
      <alignment vertical="top" wrapText="1"/>
    </xf>
    <xf numFmtId="0" fontId="34" fillId="0" borderId="38" xfId="0" applyFont="1" applyBorder="1"/>
    <xf numFmtId="172" fontId="34" fillId="0" borderId="71" xfId="4" applyNumberFormat="1" applyFont="1" applyFill="1" applyBorder="1" applyProtection="1"/>
    <xf numFmtId="172" fontId="34" fillId="0" borderId="10" xfId="4" applyNumberFormat="1" applyFont="1" applyFill="1" applyBorder="1" applyProtection="1"/>
    <xf numFmtId="172" fontId="34" fillId="0" borderId="72" xfId="4" applyNumberFormat="1" applyFont="1" applyFill="1" applyBorder="1" applyProtection="1"/>
    <xf numFmtId="0" fontId="37" fillId="0" borderId="36" xfId="0" applyFont="1" applyBorder="1"/>
    <xf numFmtId="172" fontId="37" fillId="0" borderId="25" xfId="4" applyNumberFormat="1" applyFont="1" applyFill="1" applyBorder="1" applyProtection="1"/>
    <xf numFmtId="172" fontId="37" fillId="0" borderId="26" xfId="4" applyNumberFormat="1" applyFont="1" applyFill="1" applyBorder="1" applyProtection="1"/>
    <xf numFmtId="172" fontId="37" fillId="0" borderId="27" xfId="4" applyNumberFormat="1" applyFont="1" applyFill="1" applyBorder="1" applyProtection="1"/>
    <xf numFmtId="0" fontId="37" fillId="2" borderId="0" xfId="0" applyFont="1" applyFill="1"/>
    <xf numFmtId="0" fontId="34" fillId="2" borderId="0" xfId="0" applyFont="1" applyFill="1"/>
    <xf numFmtId="172" fontId="37" fillId="2" borderId="0" xfId="4" applyNumberFormat="1" applyFont="1" applyFill="1" applyBorder="1" applyProtection="1"/>
    <xf numFmtId="172" fontId="37" fillId="0" borderId="0" xfId="4" applyNumberFormat="1" applyFont="1" applyFill="1" applyBorder="1" applyProtection="1"/>
    <xf numFmtId="0" fontId="38" fillId="0" borderId="12" xfId="0" applyFont="1" applyBorder="1"/>
    <xf numFmtId="0" fontId="34" fillId="0" borderId="79" xfId="0" applyFont="1" applyBorder="1"/>
    <xf numFmtId="14" fontId="39" fillId="0" borderId="80" xfId="4" applyNumberFormat="1" applyFont="1" applyFill="1" applyBorder="1" applyAlignment="1" applyProtection="1">
      <alignment horizontal="center"/>
    </xf>
    <xf numFmtId="14" fontId="39" fillId="0" borderId="81" xfId="4" applyNumberFormat="1" applyFont="1" applyFill="1" applyBorder="1" applyAlignment="1" applyProtection="1">
      <alignment horizontal="center"/>
    </xf>
    <xf numFmtId="0" fontId="40" fillId="7" borderId="0" xfId="0" applyFont="1" applyFill="1"/>
    <xf numFmtId="0" fontId="41" fillId="0" borderId="20" xfId="0" applyFont="1" applyBorder="1"/>
    <xf numFmtId="0" fontId="34" fillId="0" borderId="76" xfId="0" applyFont="1" applyBorder="1"/>
    <xf numFmtId="172" fontId="37" fillId="0" borderId="33" xfId="4" applyNumberFormat="1" applyFont="1" applyFill="1" applyBorder="1" applyProtection="1"/>
    <xf numFmtId="172" fontId="37" fillId="0" borderId="83" xfId="4" applyNumberFormat="1" applyFont="1" applyFill="1" applyBorder="1" applyProtection="1"/>
    <xf numFmtId="172" fontId="37" fillId="0" borderId="34" xfId="4" applyNumberFormat="1" applyFont="1" applyBorder="1"/>
    <xf numFmtId="172" fontId="37" fillId="7" borderId="0" xfId="0" applyNumberFormat="1" applyFont="1" applyFill="1"/>
    <xf numFmtId="0" fontId="42" fillId="0" borderId="73" xfId="0" applyFont="1" applyBorder="1"/>
    <xf numFmtId="0" fontId="34" fillId="0" borderId="66" xfId="0" applyFont="1" applyBorder="1"/>
    <xf numFmtId="172" fontId="37" fillId="0" borderId="8" xfId="4" applyNumberFormat="1" applyFont="1" applyFill="1" applyBorder="1" applyProtection="1"/>
    <xf numFmtId="0" fontId="41" fillId="0" borderId="77" xfId="0" applyFont="1" applyBorder="1"/>
    <xf numFmtId="0" fontId="34" fillId="0" borderId="78" xfId="0" applyFont="1" applyBorder="1"/>
    <xf numFmtId="0" fontId="42" fillId="0" borderId="82" xfId="0" applyFont="1" applyBorder="1"/>
    <xf numFmtId="0" fontId="34" fillId="0" borderId="75" xfId="0" applyFont="1" applyBorder="1"/>
    <xf numFmtId="172" fontId="37" fillId="2" borderId="63" xfId="4" applyNumberFormat="1" applyFont="1" applyFill="1" applyBorder="1" applyProtection="1"/>
    <xf numFmtId="0" fontId="41" fillId="0" borderId="73" xfId="0" applyFont="1" applyBorder="1"/>
    <xf numFmtId="172" fontId="37" fillId="7" borderId="8" xfId="4" applyNumberFormat="1" applyFont="1" applyFill="1" applyBorder="1" applyProtection="1"/>
    <xf numFmtId="172" fontId="37" fillId="7" borderId="24" xfId="4" applyNumberFormat="1" applyFont="1" applyFill="1" applyBorder="1" applyProtection="1"/>
    <xf numFmtId="172" fontId="37" fillId="0" borderId="24" xfId="4" applyNumberFormat="1" applyFont="1" applyFill="1" applyBorder="1" applyProtection="1"/>
    <xf numFmtId="0" fontId="42" fillId="0" borderId="77" xfId="0" applyFont="1" applyBorder="1"/>
    <xf numFmtId="3" fontId="34" fillId="0" borderId="0" xfId="0" applyNumberFormat="1" applyFont="1"/>
    <xf numFmtId="169" fontId="34" fillId="5" borderId="0" xfId="4" applyFont="1" applyFill="1" applyBorder="1" applyProtection="1">
      <protection locked="0"/>
    </xf>
    <xf numFmtId="0" fontId="43" fillId="0" borderId="30" xfId="0" applyFont="1" applyBorder="1" applyAlignment="1">
      <alignment horizontal="center"/>
    </xf>
    <xf numFmtId="0" fontId="43" fillId="0" borderId="31" xfId="0" applyFont="1" applyBorder="1" applyAlignment="1">
      <alignment horizontal="center"/>
    </xf>
    <xf numFmtId="1" fontId="35" fillId="0" borderId="0" xfId="0" applyNumberFormat="1" applyFont="1" applyAlignment="1">
      <alignment horizontal="center"/>
    </xf>
    <xf numFmtId="0" fontId="43" fillId="0" borderId="0" xfId="0" applyFont="1" applyAlignment="1">
      <alignment horizontal="center"/>
    </xf>
    <xf numFmtId="3" fontId="33" fillId="8" borderId="32" xfId="0" applyNumberFormat="1" applyFont="1" applyFill="1" applyBorder="1" applyAlignment="1">
      <alignment horizontal="center"/>
    </xf>
    <xf numFmtId="170" fontId="44" fillId="0" borderId="33" xfId="2" applyNumberFormat="1" applyFont="1" applyFill="1" applyBorder="1" applyAlignment="1" applyProtection="1">
      <alignment horizontal="center"/>
    </xf>
    <xf numFmtId="169" fontId="33" fillId="4" borderId="32" xfId="4" applyFont="1" applyFill="1" applyBorder="1" applyAlignment="1" applyProtection="1">
      <alignment horizontal="center"/>
      <protection locked="0"/>
    </xf>
    <xf numFmtId="170" fontId="44" fillId="0" borderId="34" xfId="2" applyNumberFormat="1" applyFont="1" applyFill="1" applyBorder="1" applyAlignment="1" applyProtection="1">
      <alignment horizontal="center"/>
    </xf>
    <xf numFmtId="3" fontId="33" fillId="8" borderId="23" xfId="0" applyNumberFormat="1" applyFont="1" applyFill="1" applyBorder="1" applyAlignment="1">
      <alignment horizontal="center"/>
    </xf>
    <xf numFmtId="170" fontId="44" fillId="0" borderId="8" xfId="2" applyNumberFormat="1" applyFont="1" applyFill="1" applyBorder="1" applyAlignment="1" applyProtection="1">
      <alignment horizontal="center"/>
    </xf>
    <xf numFmtId="169" fontId="33" fillId="4" borderId="23" xfId="4" applyFont="1" applyFill="1" applyBorder="1" applyAlignment="1" applyProtection="1">
      <alignment horizontal="center"/>
      <protection locked="0"/>
    </xf>
    <xf numFmtId="170" fontId="44" fillId="0" borderId="24" xfId="2" applyNumberFormat="1" applyFont="1" applyFill="1" applyBorder="1" applyAlignment="1" applyProtection="1">
      <alignment horizontal="center"/>
    </xf>
    <xf numFmtId="0" fontId="33" fillId="8" borderId="23" xfId="0" applyFont="1" applyFill="1" applyBorder="1" applyAlignment="1">
      <alignment horizontal="center"/>
    </xf>
    <xf numFmtId="0" fontId="8" fillId="8" borderId="23" xfId="0" applyFont="1" applyFill="1" applyBorder="1" applyAlignment="1">
      <alignment horizontal="center"/>
    </xf>
    <xf numFmtId="169" fontId="35" fillId="0" borderId="23" xfId="4" applyFont="1" applyFill="1" applyBorder="1" applyAlignment="1" applyProtection="1">
      <alignment horizontal="center"/>
    </xf>
    <xf numFmtId="170" fontId="43" fillId="0" borderId="8" xfId="2" applyNumberFormat="1" applyFont="1" applyFill="1" applyBorder="1" applyAlignment="1" applyProtection="1">
      <alignment horizontal="center"/>
    </xf>
    <xf numFmtId="170" fontId="43" fillId="0" borderId="24" xfId="2" applyNumberFormat="1" applyFont="1" applyFill="1" applyBorder="1" applyAlignment="1" applyProtection="1">
      <alignment horizontal="center"/>
    </xf>
    <xf numFmtId="0" fontId="43" fillId="0" borderId="35" xfId="0" applyFont="1" applyBorder="1"/>
    <xf numFmtId="169" fontId="43" fillId="0" borderId="23" xfId="4" applyFont="1" applyFill="1" applyBorder="1" applyAlignment="1" applyProtection="1">
      <alignment horizontal="center"/>
    </xf>
    <xf numFmtId="169" fontId="43" fillId="2" borderId="23" xfId="4" applyFont="1" applyFill="1" applyBorder="1" applyAlignment="1" applyProtection="1">
      <alignment horizontal="center"/>
      <protection locked="0"/>
    </xf>
    <xf numFmtId="0" fontId="33" fillId="0" borderId="38" xfId="0" applyFont="1" applyBorder="1"/>
    <xf numFmtId="0" fontId="43" fillId="0" borderId="36" xfId="0" applyFont="1" applyBorder="1"/>
    <xf numFmtId="169" fontId="43" fillId="0" borderId="25" xfId="4" applyFont="1" applyFill="1" applyBorder="1" applyAlignment="1" applyProtection="1">
      <alignment horizontal="center"/>
    </xf>
    <xf numFmtId="170" fontId="43" fillId="0" borderId="26" xfId="2" applyNumberFormat="1" applyFont="1" applyFill="1" applyBorder="1" applyAlignment="1" applyProtection="1">
      <alignment horizontal="center"/>
    </xf>
    <xf numFmtId="170" fontId="43" fillId="0" borderId="27" xfId="2" applyNumberFormat="1" applyFont="1" applyFill="1" applyBorder="1" applyAlignment="1" applyProtection="1">
      <alignment horizontal="center"/>
    </xf>
    <xf numFmtId="0" fontId="45" fillId="0" borderId="0" xfId="0" applyFont="1"/>
    <xf numFmtId="169" fontId="34" fillId="5" borderId="32" xfId="4" applyFont="1" applyFill="1" applyBorder="1" applyProtection="1">
      <protection locked="0"/>
    </xf>
    <xf numFmtId="9" fontId="29" fillId="0" borderId="33" xfId="2" applyFont="1" applyFill="1" applyBorder="1" applyAlignment="1" applyProtection="1">
      <alignment horizontal="center" vertical="center"/>
    </xf>
    <xf numFmtId="169" fontId="34" fillId="5" borderId="33" xfId="4" applyFont="1" applyFill="1" applyBorder="1" applyProtection="1">
      <protection locked="0"/>
    </xf>
    <xf numFmtId="9" fontId="29" fillId="0" borderId="34" xfId="2" applyFont="1" applyFill="1" applyBorder="1" applyAlignment="1" applyProtection="1">
      <alignment horizontal="center" vertical="center"/>
    </xf>
    <xf numFmtId="0" fontId="34" fillId="0" borderId="36" xfId="0" applyFont="1" applyBorder="1"/>
    <xf numFmtId="169" fontId="34" fillId="5" borderId="25" xfId="4" applyFont="1" applyFill="1" applyBorder="1" applyProtection="1">
      <protection locked="0"/>
    </xf>
    <xf numFmtId="9" fontId="29" fillId="0" borderId="26" xfId="2" applyFont="1" applyFill="1" applyBorder="1" applyAlignment="1" applyProtection="1">
      <alignment horizontal="center" vertical="center"/>
    </xf>
    <xf numFmtId="169" fontId="34" fillId="5" borderId="26" xfId="4" applyFont="1" applyFill="1" applyBorder="1" applyProtection="1">
      <protection locked="0"/>
    </xf>
    <xf numFmtId="9" fontId="29" fillId="0" borderId="27" xfId="2" applyFont="1" applyFill="1" applyBorder="1" applyAlignment="1" applyProtection="1">
      <alignment horizontal="center" vertical="center"/>
    </xf>
    <xf numFmtId="0" fontId="39" fillId="0" borderId="1" xfId="0" applyFont="1" applyBorder="1"/>
    <xf numFmtId="3" fontId="34" fillId="0" borderId="32" xfId="0" applyNumberFormat="1" applyFont="1" applyBorder="1" applyAlignment="1">
      <alignment horizontal="center"/>
    </xf>
    <xf numFmtId="9" fontId="29" fillId="0" borderId="33" xfId="2" applyFont="1" applyFill="1" applyBorder="1" applyAlignment="1" applyProtection="1">
      <alignment horizontal="center"/>
    </xf>
    <xf numFmtId="3" fontId="34" fillId="0" borderId="33" xfId="0" applyNumberFormat="1" applyFont="1" applyBorder="1" applyAlignment="1">
      <alignment horizontal="center"/>
    </xf>
    <xf numFmtId="9" fontId="29" fillId="0" borderId="34" xfId="2" applyFont="1" applyFill="1" applyBorder="1" applyAlignment="1" applyProtection="1">
      <alignment horizontal="center"/>
    </xf>
    <xf numFmtId="3" fontId="34" fillId="0" borderId="23" xfId="0" applyNumberFormat="1" applyFont="1" applyBorder="1" applyAlignment="1">
      <alignment horizontal="center"/>
    </xf>
    <xf numFmtId="9" fontId="29" fillId="0" borderId="8" xfId="2" applyFont="1" applyFill="1" applyBorder="1" applyAlignment="1" applyProtection="1">
      <alignment horizontal="center"/>
    </xf>
    <xf numFmtId="3" fontId="34" fillId="0" borderId="8" xfId="0" applyNumberFormat="1" applyFont="1" applyBorder="1" applyAlignment="1">
      <alignment horizontal="center"/>
    </xf>
    <xf numFmtId="9" fontId="29" fillId="0" borderId="24" xfId="2" applyFont="1" applyFill="1" applyBorder="1" applyAlignment="1" applyProtection="1">
      <alignment horizontal="center"/>
    </xf>
    <xf numFmtId="171" fontId="34" fillId="0" borderId="23" xfId="0" applyNumberFormat="1" applyFont="1" applyBorder="1" applyAlignment="1">
      <alignment horizontal="center"/>
    </xf>
    <xf numFmtId="171" fontId="34" fillId="0" borderId="8" xfId="0" applyNumberFormat="1" applyFont="1" applyBorder="1" applyAlignment="1">
      <alignment horizontal="center"/>
    </xf>
    <xf numFmtId="0" fontId="33" fillId="0" borderId="36" xfId="0" applyFont="1" applyBorder="1"/>
    <xf numFmtId="171" fontId="34" fillId="0" borderId="25" xfId="0" applyNumberFormat="1" applyFont="1" applyBorder="1" applyAlignment="1">
      <alignment horizontal="center"/>
    </xf>
    <xf numFmtId="9" fontId="29" fillId="0" borderId="26" xfId="2" applyFont="1" applyFill="1" applyBorder="1" applyAlignment="1" applyProtection="1">
      <alignment horizontal="center"/>
    </xf>
    <xf numFmtId="171" fontId="34" fillId="0" borderId="26" xfId="0" applyNumberFormat="1" applyFont="1" applyBorder="1" applyAlignment="1">
      <alignment horizontal="center"/>
    </xf>
    <xf numFmtId="9" fontId="29" fillId="0" borderId="27" xfId="2" applyFont="1" applyFill="1" applyBorder="1" applyAlignment="1" applyProtection="1">
      <alignment horizontal="center"/>
    </xf>
    <xf numFmtId="0" fontId="34" fillId="0" borderId="1" xfId="0" applyFont="1" applyBorder="1"/>
    <xf numFmtId="169" fontId="34" fillId="5" borderId="29" xfId="4" applyFont="1" applyFill="1" applyBorder="1" applyProtection="1">
      <protection locked="0"/>
    </xf>
    <xf numFmtId="9" fontId="29" fillId="0" borderId="30" xfId="2" applyFont="1" applyFill="1" applyBorder="1" applyAlignment="1" applyProtection="1">
      <alignment horizontal="center"/>
    </xf>
    <xf numFmtId="169" fontId="34" fillId="5" borderId="30" xfId="4" applyFont="1" applyFill="1" applyBorder="1" applyProtection="1">
      <protection locked="0"/>
    </xf>
    <xf numFmtId="9" fontId="29" fillId="0" borderId="31" xfId="2" applyFont="1" applyFill="1" applyBorder="1" applyAlignment="1" applyProtection="1">
      <alignment horizontal="center"/>
    </xf>
    <xf numFmtId="0" fontId="34" fillId="0" borderId="12"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5" xfId="0" applyFont="1" applyBorder="1" applyAlignment="1">
      <alignment horizontal="center" vertical="center" wrapText="1"/>
    </xf>
    <xf numFmtId="169" fontId="34" fillId="5" borderId="23" xfId="4" applyFont="1" applyFill="1" applyBorder="1" applyProtection="1">
      <protection locked="0"/>
    </xf>
    <xf numFmtId="169" fontId="34" fillId="5" borderId="8" xfId="4" applyFont="1" applyFill="1" applyBorder="1" applyProtection="1">
      <protection locked="0"/>
    </xf>
    <xf numFmtId="169" fontId="34" fillId="0" borderId="0" xfId="4" applyFont="1" applyFill="1" applyProtection="1"/>
    <xf numFmtId="9" fontId="29" fillId="0" borderId="0" xfId="2" applyFont="1" applyFill="1" applyAlignment="1" applyProtection="1">
      <alignment horizontal="center"/>
    </xf>
    <xf numFmtId="0" fontId="38" fillId="0" borderId="1" xfId="0" applyFont="1" applyBorder="1"/>
    <xf numFmtId="169" fontId="38" fillId="0" borderId="29" xfId="4" applyFont="1" applyFill="1" applyBorder="1" applyAlignment="1" applyProtection="1">
      <alignment horizontal="center"/>
    </xf>
    <xf numFmtId="9" fontId="47" fillId="0" borderId="30" xfId="2" applyFont="1" applyFill="1" applyBorder="1" applyAlignment="1" applyProtection="1">
      <alignment horizontal="center"/>
    </xf>
    <xf numFmtId="169" fontId="38" fillId="0" borderId="30" xfId="4" applyFont="1" applyFill="1" applyBorder="1" applyAlignment="1" applyProtection="1">
      <alignment horizontal="center"/>
    </xf>
    <xf numFmtId="9" fontId="47" fillId="0" borderId="31" xfId="2" applyFont="1" applyFill="1" applyBorder="1" applyAlignment="1" applyProtection="1">
      <alignment horizontal="center"/>
    </xf>
    <xf numFmtId="0" fontId="33" fillId="2" borderId="0" xfId="0" applyFont="1" applyFill="1" applyAlignment="1">
      <alignment horizontal="center" vertical="center"/>
    </xf>
    <xf numFmtId="0" fontId="48" fillId="3" borderId="0" xfId="0" applyFont="1" applyFill="1" applyAlignment="1" applyProtection="1">
      <alignment horizontal="left" wrapText="1"/>
      <protection locked="0"/>
    </xf>
    <xf numFmtId="0" fontId="48" fillId="3" borderId="0" xfId="0" applyFont="1" applyFill="1" applyAlignment="1" applyProtection="1">
      <alignment horizontal="left"/>
      <protection locked="0"/>
    </xf>
    <xf numFmtId="0" fontId="33" fillId="2" borderId="0" xfId="0" applyFont="1" applyFill="1" applyAlignment="1">
      <alignment vertical="center" wrapText="1"/>
    </xf>
    <xf numFmtId="0" fontId="33" fillId="2" borderId="0" xfId="0" applyFont="1" applyFill="1" applyAlignment="1">
      <alignment vertical="center"/>
    </xf>
    <xf numFmtId="164" fontId="49" fillId="6" borderId="8" xfId="0" applyNumberFormat="1" applyFont="1" applyFill="1" applyBorder="1" applyAlignment="1">
      <alignment horizontal="center" vertical="center" wrapText="1"/>
    </xf>
    <xf numFmtId="165" fontId="49" fillId="6" borderId="8" xfId="0" applyNumberFormat="1" applyFont="1" applyFill="1" applyBorder="1" applyAlignment="1">
      <alignment horizontal="center" vertical="center"/>
    </xf>
    <xf numFmtId="166" fontId="49" fillId="6" borderId="8" xfId="1" applyNumberFormat="1" applyFont="1" applyFill="1" applyBorder="1" applyAlignment="1">
      <alignment horizontal="center" vertical="center"/>
    </xf>
    <xf numFmtId="0" fontId="49" fillId="6" borderId="8" xfId="0" applyFont="1" applyFill="1" applyBorder="1" applyAlignment="1">
      <alignment horizontal="left" vertical="center" wrapText="1"/>
    </xf>
    <xf numFmtId="37" fontId="35" fillId="3" borderId="8" xfId="3" applyNumberFormat="1" applyFont="1" applyFill="1" applyBorder="1" applyAlignment="1">
      <alignment horizontal="center" vertical="center"/>
    </xf>
    <xf numFmtId="37" fontId="35" fillId="6" borderId="8" xfId="3" applyNumberFormat="1" applyFont="1" applyFill="1" applyBorder="1" applyAlignment="1">
      <alignment horizontal="center" vertical="center"/>
    </xf>
    <xf numFmtId="0" fontId="34" fillId="0" borderId="12" xfId="0" applyFont="1" applyBorder="1" applyAlignment="1">
      <alignment horizontal="left" vertical="top" wrapText="1"/>
    </xf>
    <xf numFmtId="0" fontId="34" fillId="0" borderId="17" xfId="0" applyFont="1" applyBorder="1" applyAlignment="1">
      <alignment horizontal="left" vertical="top" wrapText="1"/>
    </xf>
    <xf numFmtId="0" fontId="34" fillId="0" borderId="13" xfId="0" applyFont="1" applyBorder="1" applyAlignment="1">
      <alignment horizontal="left" vertical="top" wrapText="1"/>
    </xf>
    <xf numFmtId="0" fontId="24" fillId="4" borderId="10" xfId="0" applyFont="1" applyFill="1" applyBorder="1" applyAlignment="1" applyProtection="1">
      <alignment horizontal="left" vertical="center" wrapText="1" indent="1"/>
      <protection locked="0"/>
    </xf>
    <xf numFmtId="37" fontId="35" fillId="3" borderId="10" xfId="3" applyNumberFormat="1" applyFont="1" applyFill="1" applyBorder="1" applyAlignment="1" applyProtection="1">
      <alignment horizontal="center" vertical="center"/>
      <protection locked="0"/>
    </xf>
    <xf numFmtId="37" fontId="35" fillId="4" borderId="10" xfId="3" applyNumberFormat="1" applyFont="1" applyFill="1" applyBorder="1" applyAlignment="1" applyProtection="1">
      <alignment horizontal="center" vertical="center"/>
      <protection locked="0"/>
    </xf>
    <xf numFmtId="0" fontId="34" fillId="0" borderId="14" xfId="0" applyFont="1" applyBorder="1" applyAlignment="1">
      <alignment horizontal="left" vertical="top" wrapText="1"/>
    </xf>
    <xf numFmtId="0" fontId="34" fillId="0" borderId="0" xfId="0" applyFont="1" applyAlignment="1">
      <alignment horizontal="left" vertical="top" wrapText="1"/>
    </xf>
    <xf numFmtId="0" fontId="34" fillId="0" borderId="6" xfId="0" applyFont="1" applyBorder="1" applyAlignment="1">
      <alignment horizontal="left" vertical="top" wrapText="1"/>
    </xf>
    <xf numFmtId="0" fontId="24" fillId="4" borderId="11" xfId="0" applyFont="1" applyFill="1" applyBorder="1" applyAlignment="1" applyProtection="1">
      <alignment horizontal="left" vertical="center" wrapText="1" indent="1"/>
      <protection locked="0"/>
    </xf>
    <xf numFmtId="37" fontId="35" fillId="3" borderId="11" xfId="3" applyNumberFormat="1" applyFont="1" applyFill="1" applyBorder="1" applyAlignment="1" applyProtection="1">
      <alignment horizontal="center" vertical="center"/>
      <protection locked="0"/>
    </xf>
    <xf numFmtId="37" fontId="35" fillId="4" borderId="11" xfId="3" applyNumberFormat="1" applyFont="1" applyFill="1" applyBorder="1" applyAlignment="1" applyProtection="1">
      <alignment horizontal="center" vertical="center"/>
      <protection locked="0"/>
    </xf>
    <xf numFmtId="37" fontId="35" fillId="4" borderId="8" xfId="3" applyNumberFormat="1" applyFont="1" applyFill="1" applyBorder="1" applyAlignment="1" applyProtection="1">
      <alignment horizontal="center" vertical="center"/>
      <protection locked="0"/>
    </xf>
    <xf numFmtId="0" fontId="34" fillId="0" borderId="15" xfId="0" applyFont="1" applyBorder="1" applyAlignment="1">
      <alignment horizontal="left" vertical="top" wrapText="1"/>
    </xf>
    <xf numFmtId="0" fontId="34" fillId="0" borderId="18" xfId="0" applyFont="1" applyBorder="1" applyAlignment="1">
      <alignment horizontal="left" vertical="top" wrapText="1"/>
    </xf>
    <xf numFmtId="0" fontId="34" fillId="0" borderId="5" xfId="0" applyFont="1" applyBorder="1" applyAlignment="1">
      <alignment horizontal="left" vertical="top" wrapText="1"/>
    </xf>
    <xf numFmtId="0" fontId="49" fillId="6" borderId="10" xfId="0" applyFont="1" applyFill="1" applyBorder="1" applyAlignment="1">
      <alignment horizontal="center" vertical="center" wrapText="1"/>
    </xf>
    <xf numFmtId="37" fontId="49" fillId="6" borderId="10" xfId="3" applyNumberFormat="1" applyFont="1" applyFill="1" applyBorder="1" applyAlignment="1">
      <alignment horizontal="center" vertical="center"/>
    </xf>
    <xf numFmtId="0" fontId="50" fillId="2" borderId="22" xfId="0" quotePrefix="1" applyFont="1" applyFill="1" applyBorder="1" applyAlignment="1">
      <alignment horizontal="center" vertical="center" wrapText="1"/>
    </xf>
    <xf numFmtId="37" fontId="49" fillId="2" borderId="22" xfId="3" applyNumberFormat="1" applyFont="1" applyFill="1" applyBorder="1" applyAlignment="1">
      <alignment horizontal="center" vertical="center"/>
    </xf>
    <xf numFmtId="0" fontId="34" fillId="0" borderId="0" xfId="0" applyFont="1" applyAlignment="1">
      <alignment vertical="center" wrapText="1"/>
    </xf>
    <xf numFmtId="168" fontId="34" fillId="0" borderId="0" xfId="0" applyNumberFormat="1" applyFont="1" applyAlignment="1">
      <alignment vertical="center"/>
    </xf>
    <xf numFmtId="0" fontId="49" fillId="6" borderId="8" xfId="0" applyFont="1" applyFill="1" applyBorder="1" applyAlignment="1">
      <alignment horizontal="center" vertical="center" wrapText="1"/>
    </xf>
    <xf numFmtId="165" fontId="49" fillId="4" borderId="8" xfId="0" applyNumberFormat="1" applyFont="1" applyFill="1" applyBorder="1" applyAlignment="1">
      <alignment horizontal="center" vertical="center"/>
    </xf>
    <xf numFmtId="37" fontId="33" fillId="3" borderId="8" xfId="0" applyNumberFormat="1" applyFont="1" applyFill="1" applyBorder="1" applyAlignment="1">
      <alignment horizontal="center" vertical="center"/>
    </xf>
    <xf numFmtId="37" fontId="33" fillId="4" borderId="8" xfId="0" applyNumberFormat="1" applyFont="1" applyFill="1" applyBorder="1" applyAlignment="1" applyProtection="1">
      <alignment horizontal="center" vertical="center"/>
      <protection locked="0"/>
    </xf>
    <xf numFmtId="0" fontId="34" fillId="4" borderId="12" xfId="0" applyFont="1" applyFill="1" applyBorder="1" applyAlignment="1" applyProtection="1">
      <alignment horizontal="left" vertical="top" wrapText="1"/>
      <protection locked="0"/>
    </xf>
    <xf numFmtId="0" fontId="34" fillId="4" borderId="17" xfId="0" applyFont="1" applyFill="1" applyBorder="1" applyAlignment="1" applyProtection="1">
      <alignment horizontal="left" vertical="top" wrapText="1"/>
      <protection locked="0"/>
    </xf>
    <xf numFmtId="0" fontId="34" fillId="4" borderId="13" xfId="0" applyFont="1" applyFill="1" applyBorder="1" applyAlignment="1" applyProtection="1">
      <alignment horizontal="left" vertical="top" wrapText="1"/>
      <protection locked="0"/>
    </xf>
    <xf numFmtId="0" fontId="34" fillId="4" borderId="14" xfId="0" applyFont="1" applyFill="1" applyBorder="1" applyAlignment="1" applyProtection="1">
      <alignment horizontal="left" vertical="top" wrapText="1"/>
      <protection locked="0"/>
    </xf>
    <xf numFmtId="0" fontId="34" fillId="4" borderId="0" xfId="0" applyFont="1" applyFill="1" applyAlignment="1" applyProtection="1">
      <alignment horizontal="left" vertical="top" wrapText="1"/>
      <protection locked="0"/>
    </xf>
    <xf numFmtId="0" fontId="34" fillId="4" borderId="6" xfId="0" applyFont="1" applyFill="1" applyBorder="1" applyAlignment="1" applyProtection="1">
      <alignment horizontal="left" vertical="top" wrapText="1"/>
      <protection locked="0"/>
    </xf>
    <xf numFmtId="0" fontId="49" fillId="6" borderId="8" xfId="0" applyFont="1" applyFill="1" applyBorder="1" applyAlignment="1" applyProtection="1">
      <alignment horizontal="left" vertical="center" wrapText="1"/>
      <protection locked="0"/>
    </xf>
    <xf numFmtId="0" fontId="34" fillId="4" borderId="15" xfId="0" applyFont="1" applyFill="1" applyBorder="1" applyAlignment="1" applyProtection="1">
      <alignment horizontal="left" vertical="top" wrapText="1"/>
      <protection locked="0"/>
    </xf>
    <xf numFmtId="0" fontId="34" fillId="4" borderId="18" xfId="0" applyFont="1" applyFill="1" applyBorder="1" applyAlignment="1" applyProtection="1">
      <alignment horizontal="left" vertical="top" wrapText="1"/>
      <protection locked="0"/>
    </xf>
    <xf numFmtId="0" fontId="34" fillId="4" borderId="5" xfId="0" applyFont="1" applyFill="1" applyBorder="1" applyAlignment="1" applyProtection="1">
      <alignment horizontal="left" vertical="top" wrapText="1"/>
      <protection locked="0"/>
    </xf>
    <xf numFmtId="37" fontId="49" fillId="4" borderId="8" xfId="0" applyNumberFormat="1" applyFont="1" applyFill="1" applyBorder="1" applyAlignment="1">
      <alignment horizontal="center" vertical="center"/>
    </xf>
    <xf numFmtId="37" fontId="49" fillId="6" borderId="8" xfId="0" applyNumberFormat="1" applyFont="1" applyFill="1" applyBorder="1" applyAlignment="1">
      <alignment horizontal="center" vertical="center"/>
    </xf>
    <xf numFmtId="0" fontId="49" fillId="3" borderId="0" xfId="0" applyFont="1" applyFill="1" applyAlignment="1">
      <alignment vertical="center" wrapText="1"/>
    </xf>
    <xf numFmtId="37" fontId="34" fillId="3" borderId="0" xfId="0" applyNumberFormat="1" applyFont="1" applyFill="1" applyAlignment="1">
      <alignment vertical="center"/>
    </xf>
    <xf numFmtId="37" fontId="49" fillId="4" borderId="8" xfId="0" applyNumberFormat="1" applyFont="1" applyFill="1" applyBorder="1" applyAlignment="1" applyProtection="1">
      <alignment horizontal="center" vertical="center"/>
      <protection locked="0"/>
    </xf>
    <xf numFmtId="0" fontId="43" fillId="7" borderId="8" xfId="0" applyFont="1" applyFill="1" applyBorder="1" applyAlignment="1">
      <alignment horizontal="center" vertical="center" wrapText="1"/>
    </xf>
    <xf numFmtId="0" fontId="51" fillId="7" borderId="8" xfId="0" applyFont="1" applyFill="1" applyBorder="1"/>
    <xf numFmtId="37" fontId="43" fillId="7" borderId="8" xfId="3" applyNumberFormat="1" applyFont="1" applyFill="1" applyBorder="1" applyAlignment="1">
      <alignment horizontal="center" vertical="center"/>
    </xf>
    <xf numFmtId="0" fontId="52" fillId="7" borderId="0" xfId="0" applyFont="1" applyFill="1"/>
    <xf numFmtId="0" fontId="0" fillId="0" borderId="43" xfId="0" applyBorder="1" applyAlignment="1">
      <alignment vertical="center" wrapText="1"/>
    </xf>
    <xf numFmtId="0" fontId="0" fillId="0" borderId="44" xfId="0" applyBorder="1" applyAlignment="1">
      <alignment vertical="center" wrapText="1"/>
    </xf>
  </cellXfs>
  <cellStyles count="7">
    <cellStyle name="Euro" xfId="3" xr:uid="{D090113A-BB6C-4B3A-87E3-F0967A1EFB8A}"/>
    <cellStyle name="Lien hypertexte" xfId="6" builtinId="8"/>
    <cellStyle name="Lien hypertexte 2" xfId="5" xr:uid="{572EAFA0-5601-4A54-AFF1-6A1ABFD4E184}"/>
    <cellStyle name="Milliers" xfId="1" builtinId="3"/>
    <cellStyle name="Milliers 3" xfId="4" xr:uid="{8832F34A-42FA-476E-92B4-6632E27D7D2F}"/>
    <cellStyle name="Normal" xfId="0" builtinId="0"/>
    <cellStyle name="Pourcentage" xfId="2" builtinId="5"/>
  </cellStyles>
  <dxfs count="4">
    <dxf>
      <font>
        <color rgb="FF9C0006"/>
      </font>
      <fill>
        <patternFill>
          <bgColor rgb="FFFFC7CE"/>
        </patternFill>
      </fill>
    </dxf>
    <dxf>
      <font>
        <color rgb="FF9C0006"/>
      </font>
      <fill>
        <patternFill>
          <bgColor rgb="FFFFC7CE"/>
        </patternFill>
      </fill>
    </dxf>
    <dxf>
      <font>
        <color theme="0"/>
      </font>
    </dxf>
    <dxf>
      <font>
        <color theme="0"/>
      </font>
    </dxf>
  </dxfs>
  <tableStyles count="0" defaultTableStyle="TableStyleMedium2" defaultPivotStyle="PivotStyleLight16"/>
  <colors>
    <mruColors>
      <color rgb="FF00A5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518160</xdr:colOff>
      <xdr:row>5</xdr:row>
      <xdr:rowOff>109999</xdr:rowOff>
    </xdr:to>
    <xdr:pic>
      <xdr:nvPicPr>
        <xdr:cNvPr id="3" name="Image 2" descr="Une image contenant texte, Police, logo, Graphique&#10;&#10;Description générée automatiquement">
          <a:extLst>
            <a:ext uri="{FF2B5EF4-FFF2-40B4-BE49-F238E27FC236}">
              <a16:creationId xmlns:a16="http://schemas.microsoft.com/office/drawing/2014/main" id="{17CDAA4B-AB4D-D360-EFE2-66038A8CFA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1600"/>
          <a:ext cx="2865120" cy="116663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175260</xdr:colOff>
      <xdr:row>18</xdr:row>
      <xdr:rowOff>297180</xdr:rowOff>
    </xdr:from>
    <xdr:to>
      <xdr:col>4</xdr:col>
      <xdr:colOff>594360</xdr:colOff>
      <xdr:row>18</xdr:row>
      <xdr:rowOff>398492</xdr:rowOff>
    </xdr:to>
    <xdr:sp macro="" textlink="">
      <xdr:nvSpPr>
        <xdr:cNvPr id="2" name="Flèche droite 9">
          <a:extLst>
            <a:ext uri="{FF2B5EF4-FFF2-40B4-BE49-F238E27FC236}">
              <a16:creationId xmlns:a16="http://schemas.microsoft.com/office/drawing/2014/main" id="{00000000-0008-0000-0400-000002000000}"/>
            </a:ext>
          </a:extLst>
        </xdr:cNvPr>
        <xdr:cNvSpPr/>
      </xdr:nvSpPr>
      <xdr:spPr>
        <a:xfrm>
          <a:off x="7520940" y="4335780"/>
          <a:ext cx="419100" cy="1013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85</xdr:row>
      <xdr:rowOff>64770</xdr:rowOff>
    </xdr:from>
    <xdr:to>
      <xdr:col>20</xdr:col>
      <xdr:colOff>121915</xdr:colOff>
      <xdr:row>85</xdr:row>
      <xdr:rowOff>74295</xdr:rowOff>
    </xdr:to>
    <xdr:cxnSp macro="">
      <xdr:nvCxnSpPr>
        <xdr:cNvPr id="4" name="Connecteur droit 3">
          <a:extLst>
            <a:ext uri="{FF2B5EF4-FFF2-40B4-BE49-F238E27FC236}">
              <a16:creationId xmlns:a16="http://schemas.microsoft.com/office/drawing/2014/main" id="{00000000-0008-0000-0500-000004000000}"/>
            </a:ext>
          </a:extLst>
        </xdr:cNvPr>
        <xdr:cNvCxnSpPr/>
      </xdr:nvCxnSpPr>
      <xdr:spPr>
        <a:xfrm>
          <a:off x="102870" y="13194030"/>
          <a:ext cx="16752565" cy="9525"/>
        </a:xfrm>
        <a:prstGeom prst="line">
          <a:avLst/>
        </a:prstGeom>
        <a:ln w="571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40005</xdr:colOff>
      <xdr:row>107</xdr:row>
      <xdr:rowOff>34290</xdr:rowOff>
    </xdr:from>
    <xdr:to>
      <xdr:col>17</xdr:col>
      <xdr:colOff>445845</xdr:colOff>
      <xdr:row>107</xdr:row>
      <xdr:rowOff>118110</xdr:rowOff>
    </xdr:to>
    <xdr:sp macro="" textlink="">
      <xdr:nvSpPr>
        <xdr:cNvPr id="5" name="Flèche droite 15">
          <a:extLst>
            <a:ext uri="{FF2B5EF4-FFF2-40B4-BE49-F238E27FC236}">
              <a16:creationId xmlns:a16="http://schemas.microsoft.com/office/drawing/2014/main" id="{00000000-0008-0000-0500-000005000000}"/>
            </a:ext>
          </a:extLst>
        </xdr:cNvPr>
        <xdr:cNvSpPr/>
      </xdr:nvSpPr>
      <xdr:spPr>
        <a:xfrm>
          <a:off x="14838045" y="17125950"/>
          <a:ext cx="405840" cy="838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167640</xdr:colOff>
      <xdr:row>5</xdr:row>
      <xdr:rowOff>68580</xdr:rowOff>
    </xdr:from>
    <xdr:to>
      <xdr:col>6</xdr:col>
      <xdr:colOff>586740</xdr:colOff>
      <xdr:row>5</xdr:row>
      <xdr:rowOff>169892</xdr:rowOff>
    </xdr:to>
    <xdr:sp macro="" textlink="">
      <xdr:nvSpPr>
        <xdr:cNvPr id="2" name="Flèche droite 9">
          <a:extLst>
            <a:ext uri="{FF2B5EF4-FFF2-40B4-BE49-F238E27FC236}">
              <a16:creationId xmlns:a16="http://schemas.microsoft.com/office/drawing/2014/main" id="{00000000-0008-0000-0600-000002000000}"/>
            </a:ext>
          </a:extLst>
        </xdr:cNvPr>
        <xdr:cNvSpPr/>
      </xdr:nvSpPr>
      <xdr:spPr>
        <a:xfrm>
          <a:off x="4876800" y="1082040"/>
          <a:ext cx="419100" cy="1013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6</xdr:col>
      <xdr:colOff>205740</xdr:colOff>
      <xdr:row>17</xdr:row>
      <xdr:rowOff>53340</xdr:rowOff>
    </xdr:from>
    <xdr:to>
      <xdr:col>6</xdr:col>
      <xdr:colOff>624840</xdr:colOff>
      <xdr:row>17</xdr:row>
      <xdr:rowOff>154652</xdr:rowOff>
    </xdr:to>
    <xdr:sp macro="" textlink="">
      <xdr:nvSpPr>
        <xdr:cNvPr id="3" name="Flèche droite 9">
          <a:extLst>
            <a:ext uri="{FF2B5EF4-FFF2-40B4-BE49-F238E27FC236}">
              <a16:creationId xmlns:a16="http://schemas.microsoft.com/office/drawing/2014/main" id="{00000000-0008-0000-0600-000003000000}"/>
            </a:ext>
          </a:extLst>
        </xdr:cNvPr>
        <xdr:cNvSpPr/>
      </xdr:nvSpPr>
      <xdr:spPr>
        <a:xfrm>
          <a:off x="4914900" y="3566160"/>
          <a:ext cx="419100" cy="1013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nnyG/Documents/Tourisme%20social/Outil%20autodiagnostic%20Tourisme%20soci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SIA%20PACA/AppData/Local/Microsoft/Windows/INetCache/Content.Outlook/UH1RDR5H/Prototype%20V10%20Sans%20Macro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sia-03\esia-03\Documents%20and%20Settings\ESIA\Mes%20documents\Dossiers%20SIAE\Entreprises%202002\AUTO%20PARTAGE\Budget%20pr&#233;visionnel%20r&#233;vis&#2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nnées générale"/>
      <sheetName val="Sommaire"/>
      <sheetName val="Liste déroulante"/>
      <sheetName val="Bilans passés"/>
      <sheetName val="Comptes de résultat passés"/>
      <sheetName val="Détail activité passée"/>
      <sheetName val="Budgets prévisionnels"/>
      <sheetName val="Immobilisations"/>
      <sheetName val="Analyse bilans passés"/>
      <sheetName val="Analyse CR passés"/>
      <sheetName val="Analyse détail activité"/>
      <sheetName val="Analyse BP"/>
      <sheetName val="Plan de financement"/>
      <sheetName val="Synthè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Sommaire"/>
      <sheetName val="Message"/>
      <sheetName val="Référentiel"/>
      <sheetName val="Impression"/>
      <sheetName val="Listes"/>
      <sheetName val="Colonnes_Utiles"/>
      <sheetName val="Admin"/>
      <sheetName val="PRESENTATION"/>
      <sheetName val="ENVIRONNEMENT"/>
      <sheetName val="POSITIONNEMENT"/>
      <sheetName val="MOYENS"/>
      <sheetName val="ENTREPRENEUR"/>
      <sheetName val="ENTREPRENEUR (2)"/>
      <sheetName val="ENTREPRENEUR (3)"/>
      <sheetName val="ENTREPRENEUR (4)"/>
      <sheetName val="REVELATEUR"/>
      <sheetName val="Scoring"/>
      <sheetName val="PV"/>
      <sheetName val="Données"/>
      <sheetName val="CR2"/>
      <sheetName val="Commentaire CR"/>
      <sheetName val="BFR2"/>
      <sheetName val="Prêts passés"/>
      <sheetName val="BILAN2"/>
      <sheetName val="PF2"/>
      <sheetName val="Commentaire PF"/>
      <sheetName val="Analyse collectif"/>
      <sheetName val="Activités"/>
      <sheetName val="Benchmark"/>
      <sheetName val="Investissements"/>
      <sheetName val="Masse salariale"/>
      <sheetName val="Bilan prévi"/>
      <sheetName val="Détail An 1"/>
      <sheetName val="Hypothèses PT"/>
      <sheetName val="Plan de trésorerie"/>
      <sheetName val="Calcul DAP"/>
      <sheetName val="MEMENTO"/>
      <sheetName val="MEMENTO (2)"/>
      <sheetName val="PRES_TECH"/>
      <sheetName val="CALCULATEUR"/>
      <sheetName val="PATCH"/>
      <sheetName val="GLOSSAIRE"/>
      <sheetName val="Prêt futur 1"/>
      <sheetName val="Prêt futur 2"/>
      <sheetName val="Prêt futur 3"/>
      <sheetName val="Prêt futur 4"/>
      <sheetName val="Prêt futur 5"/>
      <sheetName val="Prêt futur 6"/>
      <sheetName val="Prêt AT 1"/>
      <sheetName val="Prêt AT 2"/>
      <sheetName val="Prêt AT 3"/>
      <sheetName val="Prêt AT 4"/>
      <sheetName val="Prêt AT 5"/>
      <sheetName val="Prêt passé 1"/>
      <sheetName val="Prêt passé 2"/>
      <sheetName val="Prêt passé 3"/>
      <sheetName val="Prêt passé 4"/>
      <sheetName val="Prêt passé 5"/>
      <sheetName val="Prêt passé 6"/>
      <sheetName val="Prêt passé 7"/>
      <sheetName val="Prêt passé 8"/>
      <sheetName val="Prêt passé 9"/>
      <sheetName val="Prêt passé 10"/>
      <sheetName val="Prêt passé 11"/>
      <sheetName val="Prêt passé 12"/>
      <sheetName val="Prêt passé 13"/>
      <sheetName val="Prêt passé 14"/>
      <sheetName val="Prêt passé 15"/>
      <sheetName val="Suivi CR"/>
      <sheetName val="Suivi Bilan"/>
      <sheetName val="Calcul BFR"/>
      <sheetName val="Suivi année 1"/>
      <sheetName val="Suivi année 2"/>
      <sheetName val="Suivi année 3"/>
      <sheetName val="Suivi année 4"/>
      <sheetName val="Suivi année 5"/>
      <sheetName val="Suivi année 6"/>
    </sheetNames>
    <sheetDataSet>
      <sheetData sheetId="0"/>
      <sheetData sheetId="1"/>
      <sheetData sheetId="2"/>
      <sheetData sheetId="3">
        <row r="1">
          <cell r="AD1" t="str">
            <v>Révélateur - Appréciation</v>
          </cell>
        </row>
        <row r="2">
          <cell r="AD2">
            <v>0</v>
          </cell>
        </row>
        <row r="3">
          <cell r="AD3">
            <v>1</v>
          </cell>
        </row>
        <row r="4">
          <cell r="AD4">
            <v>2</v>
          </cell>
        </row>
        <row r="5">
          <cell r="AD5">
            <v>3</v>
          </cell>
        </row>
      </sheetData>
      <sheetData sheetId="4"/>
      <sheetData sheetId="5"/>
      <sheetData sheetId="6"/>
      <sheetData sheetId="7"/>
      <sheetData sheetId="8">
        <row r="1">
          <cell r="A1" t="str">
            <v>NOM DU PROJET</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financement TTC"/>
      <sheetName val="Plan trésorerie"/>
      <sheetName val="HYPOTHÈSES"/>
      <sheetName val="Cpte de rt 2002-2005"/>
      <sheetName val="Compte Résultats prévisionnels"/>
      <sheetName val="Amortissement"/>
      <sheetName val="Feuil1"/>
      <sheetName val="BFR"/>
      <sheetName val="Plan_financement_TTC"/>
      <sheetName val="Plan_trésorerie"/>
      <sheetName val="Cpte_de_rt_2002-2005"/>
      <sheetName val="Compte_Résultats_prévisionnels"/>
      <sheetName val="Plan_financement_TTC2"/>
      <sheetName val="Plan_trésorerie2"/>
      <sheetName val="Cpte_de_rt_2002-20052"/>
      <sheetName val="Compte_Résultats_prévisionnels2"/>
      <sheetName val="Plan_financement_TTC1"/>
      <sheetName val="Plan_trésorerie1"/>
      <sheetName val="Cpte_de_rt_2002-20051"/>
      <sheetName val="Compte_Résultats_prévisionnels1"/>
      <sheetName val="Plan_financement_TTC3"/>
      <sheetName val="Plan_trésorerie3"/>
      <sheetName val="Cpte_de_rt_2002-20053"/>
      <sheetName val="Compte_Résultats_prévisionnels3"/>
      <sheetName val="Plan_financement_TTC4"/>
      <sheetName val="Plan_trésorerie4"/>
      <sheetName val="Cpte_de_rt_2002-20054"/>
      <sheetName val="Compte_Résultats_prévisionnels4"/>
      <sheetName val="Plan_financement_TTC10"/>
      <sheetName val="Plan_trésorerie10"/>
      <sheetName val="Cpte_de_rt_2002-200510"/>
      <sheetName val="Compte_Résultats_prévisionnel10"/>
      <sheetName val="Plan_financement_TTC9"/>
      <sheetName val="Plan_trésorerie9"/>
      <sheetName val="Cpte_de_rt_2002-20059"/>
      <sheetName val="Compte_Résultats_prévisionnels9"/>
      <sheetName val="Plan_financement_TTC5"/>
      <sheetName val="Plan_trésorerie5"/>
      <sheetName val="Cpte_de_rt_2002-20055"/>
      <sheetName val="Compte_Résultats_prévisionnels5"/>
      <sheetName val="Plan_financement_TTC6"/>
      <sheetName val="Plan_trésorerie6"/>
      <sheetName val="Cpte_de_rt_2002-20056"/>
      <sheetName val="Compte_Résultats_prévisionnels6"/>
      <sheetName val="Plan_financement_TTC7"/>
      <sheetName val="Plan_trésorerie7"/>
      <sheetName val="Cpte_de_rt_2002-20057"/>
      <sheetName val="Compte_Résultats_prévisionnels7"/>
      <sheetName val="Plan_financement_TTC8"/>
      <sheetName val="Plan_trésorerie8"/>
      <sheetName val="Cpte_de_rt_2002-20058"/>
      <sheetName val="Compte_Résultats_prévisionnels8"/>
      <sheetName val="Plan_financement_TTC11"/>
      <sheetName val="Plan_trésorerie11"/>
      <sheetName val="Cpte_de_rt_2002-200511"/>
      <sheetName val="Compte_Résultats_prévisionnel11"/>
    </sheetNames>
    <sheetDataSet>
      <sheetData sheetId="0" refreshError="1"/>
      <sheetData sheetId="1" refreshError="1"/>
      <sheetData sheetId="2" refreshError="1">
        <row r="3">
          <cell r="G3">
            <v>1.196</v>
          </cell>
        </row>
      </sheetData>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eau-prec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F57C7-272A-4176-B10F-19550F8DE99F}">
  <sheetPr codeName="Feuil1">
    <pageSetUpPr fitToPage="1"/>
  </sheetPr>
  <dimension ref="A1:H47"/>
  <sheetViews>
    <sheetView showGridLines="0" tabSelected="1" zoomScale="75" zoomScaleNormal="75" workbookViewId="0">
      <selection activeCell="G33" sqref="G33"/>
    </sheetView>
  </sheetViews>
  <sheetFormatPr baseColWidth="10" defaultColWidth="11.44140625" defaultRowHeight="13.8" x14ac:dyDescent="0.25"/>
  <cols>
    <col min="1" max="3" width="11.44140625" style="2"/>
    <col min="4" max="4" width="9.109375" style="2" customWidth="1"/>
    <col min="5" max="5" width="73" style="2" customWidth="1"/>
    <col min="6" max="6" width="52.109375" style="2" customWidth="1"/>
    <col min="7" max="7" width="79.21875" style="2" customWidth="1"/>
    <col min="8" max="8" width="23.6640625" style="2" customWidth="1"/>
    <col min="9" max="16384" width="11.44140625" style="2"/>
  </cols>
  <sheetData>
    <row r="1" spans="1:8" ht="7.95" customHeight="1" x14ac:dyDescent="0.25"/>
    <row r="2" spans="1:8" ht="37.200000000000003" customHeight="1" x14ac:dyDescent="0.25">
      <c r="E2" s="3" t="s">
        <v>1315</v>
      </c>
      <c r="F2" s="4"/>
      <c r="G2" s="4"/>
    </row>
    <row r="3" spans="1:8" x14ac:dyDescent="0.25">
      <c r="E3" s="5" t="s">
        <v>1320</v>
      </c>
      <c r="F3" s="5"/>
      <c r="G3" s="5"/>
    </row>
    <row r="5" spans="1:8" ht="18" thickBot="1" x14ac:dyDescent="0.3">
      <c r="E5" s="6" t="s">
        <v>0</v>
      </c>
    </row>
    <row r="6" spans="1:8" ht="14.4" thickBot="1" x14ac:dyDescent="0.3">
      <c r="E6" s="7" t="s">
        <v>1285</v>
      </c>
      <c r="F6" s="8" t="s">
        <v>1305</v>
      </c>
    </row>
    <row r="7" spans="1:8" ht="14.4" thickBot="1" x14ac:dyDescent="0.3">
      <c r="E7" s="9" t="s">
        <v>1</v>
      </c>
      <c r="F7" s="10" t="s">
        <v>1306</v>
      </c>
    </row>
    <row r="8" spans="1:8" x14ac:dyDescent="0.25">
      <c r="E8" s="11" t="s">
        <v>2</v>
      </c>
      <c r="F8" s="12" t="s">
        <v>1307</v>
      </c>
    </row>
    <row r="9" spans="1:8" x14ac:dyDescent="0.25">
      <c r="E9" s="13"/>
      <c r="F9" s="12" t="s">
        <v>3</v>
      </c>
    </row>
    <row r="10" spans="1:8" ht="14.4" thickBot="1" x14ac:dyDescent="0.3">
      <c r="E10" s="14"/>
      <c r="F10" s="15" t="s">
        <v>1308</v>
      </c>
    </row>
    <row r="11" spans="1:8" ht="28.2" thickBot="1" x14ac:dyDescent="0.3">
      <c r="E11" s="9" t="s">
        <v>4</v>
      </c>
      <c r="F11" s="16" t="s">
        <v>1309</v>
      </c>
    </row>
    <row r="12" spans="1:8" ht="7.95" customHeight="1" x14ac:dyDescent="0.25"/>
    <row r="13" spans="1:8" ht="32.4" customHeight="1" x14ac:dyDescent="0.25">
      <c r="A13" s="17" t="s">
        <v>1331</v>
      </c>
      <c r="B13" s="18"/>
      <c r="C13" s="18"/>
      <c r="D13" s="18"/>
      <c r="E13" s="18"/>
      <c r="F13" s="18"/>
      <c r="G13" s="18"/>
      <c r="H13" s="18"/>
    </row>
    <row r="14" spans="1:8" x14ac:dyDescent="0.25">
      <c r="A14" s="19" t="s">
        <v>5</v>
      </c>
      <c r="B14" s="20"/>
      <c r="C14" s="20"/>
      <c r="D14" s="20"/>
      <c r="E14" s="20"/>
      <c r="F14" s="20"/>
      <c r="G14" s="20"/>
    </row>
    <row r="15" spans="1:8" ht="28.95" customHeight="1" x14ac:dyDescent="0.25">
      <c r="A15" s="17" t="s">
        <v>1321</v>
      </c>
      <c r="B15" s="20"/>
      <c r="C15" s="20"/>
      <c r="D15" s="20"/>
      <c r="E15" s="20"/>
      <c r="F15" s="20"/>
      <c r="G15" s="20"/>
    </row>
    <row r="16" spans="1:8" ht="11.4" customHeight="1" x14ac:dyDescent="0.25">
      <c r="A16" s="21"/>
    </row>
    <row r="17" spans="1:6" ht="17.399999999999999" x14ac:dyDescent="0.25">
      <c r="A17" s="6" t="s">
        <v>6</v>
      </c>
    </row>
    <row r="18" spans="1:6" x14ac:dyDescent="0.25">
      <c r="A18" s="22" t="s">
        <v>7</v>
      </c>
    </row>
    <row r="19" spans="1:6" x14ac:dyDescent="0.25">
      <c r="A19" s="23" t="s">
        <v>8</v>
      </c>
    </row>
    <row r="20" spans="1:6" x14ac:dyDescent="0.25">
      <c r="A20" s="24" t="s">
        <v>9</v>
      </c>
    </row>
    <row r="21" spans="1:6" x14ac:dyDescent="0.25">
      <c r="A21" s="24" t="s">
        <v>10</v>
      </c>
    </row>
    <row r="22" spans="1:6" x14ac:dyDescent="0.25">
      <c r="A22" s="24" t="s">
        <v>11</v>
      </c>
    </row>
    <row r="23" spans="1:6" x14ac:dyDescent="0.25">
      <c r="A23" s="24" t="s">
        <v>12</v>
      </c>
    </row>
    <row r="24" spans="1:6" ht="6" customHeight="1" x14ac:dyDescent="0.25">
      <c r="A24" s="22"/>
    </row>
    <row r="25" spans="1:6" x14ac:dyDescent="0.25">
      <c r="A25" s="23" t="s">
        <v>13</v>
      </c>
    </row>
    <row r="26" spans="1:6" x14ac:dyDescent="0.25">
      <c r="A26" s="24" t="s">
        <v>14</v>
      </c>
    </row>
    <row r="27" spans="1:6" x14ac:dyDescent="0.25">
      <c r="A27" s="24" t="s">
        <v>15</v>
      </c>
    </row>
    <row r="28" spans="1:6" ht="5.4" customHeight="1" x14ac:dyDescent="0.25"/>
    <row r="29" spans="1:6" ht="17.399999999999999" x14ac:dyDescent="0.25">
      <c r="A29" s="6" t="s">
        <v>16</v>
      </c>
    </row>
    <row r="30" spans="1:6" x14ac:dyDescent="0.25">
      <c r="A30" s="25" t="s">
        <v>17</v>
      </c>
      <c r="B30" s="20"/>
      <c r="C30" s="20"/>
      <c r="D30" s="20"/>
      <c r="E30" s="20"/>
    </row>
    <row r="31" spans="1:6" x14ac:dyDescent="0.25">
      <c r="A31" s="25" t="s">
        <v>18</v>
      </c>
      <c r="B31" s="20"/>
      <c r="C31" s="20"/>
      <c r="D31" s="20"/>
      <c r="E31" s="20"/>
      <c r="F31" s="20"/>
    </row>
    <row r="32" spans="1:6" ht="16.2" customHeight="1" x14ac:dyDescent="0.25">
      <c r="A32" s="26" t="s">
        <v>19</v>
      </c>
      <c r="B32" s="20"/>
      <c r="C32" s="20"/>
      <c r="D32" s="20"/>
      <c r="E32" s="20"/>
      <c r="F32" s="20"/>
    </row>
    <row r="33" spans="1:6" ht="8.4" customHeight="1" x14ac:dyDescent="0.25"/>
    <row r="34" spans="1:6" ht="17.399999999999999" x14ac:dyDescent="0.25">
      <c r="A34" s="6" t="s">
        <v>20</v>
      </c>
    </row>
    <row r="35" spans="1:6" ht="29.4" customHeight="1" x14ac:dyDescent="0.25">
      <c r="A35" s="31" t="s">
        <v>21</v>
      </c>
      <c r="B35" s="402"/>
      <c r="C35" s="402"/>
      <c r="D35" s="402"/>
      <c r="E35" s="403"/>
      <c r="F35" s="27" t="s">
        <v>22</v>
      </c>
    </row>
    <row r="36" spans="1:6" ht="15.6" customHeight="1" x14ac:dyDescent="0.25">
      <c r="A36" s="28" t="s">
        <v>23</v>
      </c>
      <c r="B36" s="29"/>
      <c r="C36" s="29"/>
      <c r="D36" s="29"/>
      <c r="E36" s="30"/>
      <c r="F36" s="27" t="s">
        <v>22</v>
      </c>
    </row>
    <row r="37" spans="1:6" ht="27.6" customHeight="1" x14ac:dyDescent="0.25">
      <c r="A37" s="31" t="s">
        <v>1329</v>
      </c>
      <c r="B37" s="32"/>
      <c r="C37" s="32"/>
      <c r="D37" s="32"/>
      <c r="E37" s="33"/>
      <c r="F37" s="27" t="s">
        <v>22</v>
      </c>
    </row>
    <row r="38" spans="1:6" ht="15.6" customHeight="1" x14ac:dyDescent="0.25">
      <c r="A38" s="34" t="s">
        <v>24</v>
      </c>
      <c r="B38" s="35"/>
      <c r="C38" s="35"/>
      <c r="D38" s="35"/>
      <c r="E38" s="36"/>
      <c r="F38" s="27" t="s">
        <v>22</v>
      </c>
    </row>
    <row r="39" spans="1:6" ht="15.6" customHeight="1" x14ac:dyDescent="0.25">
      <c r="A39" s="34" t="s">
        <v>25</v>
      </c>
      <c r="B39" s="35"/>
      <c r="C39" s="35"/>
      <c r="D39" s="35"/>
      <c r="E39" s="36"/>
      <c r="F39" s="27" t="s">
        <v>22</v>
      </c>
    </row>
    <row r="40" spans="1:6" ht="15.6" customHeight="1" x14ac:dyDescent="0.25">
      <c r="A40" s="37" t="s">
        <v>1310</v>
      </c>
      <c r="B40" s="38"/>
      <c r="C40" s="38"/>
      <c r="D40" s="38"/>
      <c r="E40" s="39"/>
      <c r="F40" s="27" t="s">
        <v>1311</v>
      </c>
    </row>
    <row r="41" spans="1:6" ht="15.6" customHeight="1" x14ac:dyDescent="0.25">
      <c r="A41" s="34" t="s">
        <v>26</v>
      </c>
      <c r="B41" s="35"/>
      <c r="C41" s="35"/>
      <c r="D41" s="35"/>
      <c r="E41" s="36"/>
      <c r="F41" s="27" t="s">
        <v>22</v>
      </c>
    </row>
    <row r="42" spans="1:6" ht="15.6" customHeight="1" x14ac:dyDescent="0.25">
      <c r="A42" s="37" t="s">
        <v>27</v>
      </c>
      <c r="B42" s="38"/>
      <c r="C42" s="38"/>
      <c r="D42" s="38"/>
      <c r="E42" s="39"/>
      <c r="F42" s="27" t="s">
        <v>22</v>
      </c>
    </row>
    <row r="43" spans="1:6" ht="15.6" customHeight="1" x14ac:dyDescent="0.25">
      <c r="A43" s="40" t="s">
        <v>28</v>
      </c>
      <c r="B43" s="41"/>
      <c r="C43" s="41"/>
      <c r="D43" s="41"/>
      <c r="E43" s="42"/>
      <c r="F43" s="27"/>
    </row>
    <row r="44" spans="1:6" ht="15.6" customHeight="1" x14ac:dyDescent="0.25">
      <c r="A44" s="40" t="s">
        <v>29</v>
      </c>
      <c r="B44" s="41"/>
      <c r="C44" s="41"/>
      <c r="D44" s="41"/>
      <c r="E44" s="42"/>
      <c r="F44" s="27"/>
    </row>
    <row r="45" spans="1:6" ht="15.6" customHeight="1" x14ac:dyDescent="0.25">
      <c r="A45" s="40" t="s">
        <v>1323</v>
      </c>
      <c r="B45" s="41"/>
      <c r="C45" s="41"/>
      <c r="D45" s="41"/>
      <c r="E45" s="42"/>
      <c r="F45" s="27"/>
    </row>
    <row r="46" spans="1:6" ht="15.6" customHeight="1" x14ac:dyDescent="0.25">
      <c r="A46" s="40" t="s">
        <v>30</v>
      </c>
      <c r="B46" s="41"/>
      <c r="C46" s="41"/>
      <c r="D46" s="41"/>
      <c r="E46" s="42"/>
      <c r="F46" s="27"/>
    </row>
    <row r="47" spans="1:6" ht="15.6" customHeight="1" x14ac:dyDescent="0.25">
      <c r="A47" s="40" t="s">
        <v>31</v>
      </c>
      <c r="B47" s="41"/>
      <c r="C47" s="41"/>
      <c r="D47" s="41"/>
      <c r="E47" s="42"/>
      <c r="F47" s="27"/>
    </row>
  </sheetData>
  <sheetProtection algorithmName="SHA-512" hashValue="WSvVGd7WRMmaWPL4blMWAW3Et4fh8uxLzeIjyjxdO8p1DfdFYXtkSGxLycSLmSyMSNzLNwhnu7eG7kvnAMYCkA==" saltValue="S1OgpMw2Qv0OGMaTPb+W3A==" spinCount="100000" sheet="1" objects="1" scenarios="1"/>
  <mergeCells count="20">
    <mergeCell ref="A47:E47"/>
    <mergeCell ref="A41:E41"/>
    <mergeCell ref="A43:E43"/>
    <mergeCell ref="A44:E44"/>
    <mergeCell ref="A45:E45"/>
    <mergeCell ref="A38:E38"/>
    <mergeCell ref="A39:E39"/>
    <mergeCell ref="A32:F32"/>
    <mergeCell ref="A46:E46"/>
    <mergeCell ref="E8:E10"/>
    <mergeCell ref="A35:E35"/>
    <mergeCell ref="E2:G2"/>
    <mergeCell ref="E3:G3"/>
    <mergeCell ref="A36:E36"/>
    <mergeCell ref="A37:E37"/>
    <mergeCell ref="A15:G15"/>
    <mergeCell ref="A30:E30"/>
    <mergeCell ref="A31:F31"/>
    <mergeCell ref="A14:G14"/>
    <mergeCell ref="A13:H13"/>
  </mergeCells>
  <hyperlinks>
    <hyperlink ref="A36:E36" r:id="rId1" display="Inscription de votre entreprise sur www.reseau-preci.org " xr:uid="{0527ECC1-D339-46D2-8AEA-D9A2DB9B66C9}"/>
  </hyperlinks>
  <pageMargins left="0.7" right="0.7" top="0.75" bottom="0.75" header="0.3" footer="0.3"/>
  <pageSetup paperSize="9" scale="43"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9DE3D-ACC3-4F35-9595-5B10E20789DA}">
  <sheetPr codeName="Feuil2">
    <pageSetUpPr fitToPage="1"/>
  </sheetPr>
  <dimension ref="A1:E67"/>
  <sheetViews>
    <sheetView showGridLines="0" zoomScaleNormal="90" workbookViewId="0">
      <selection activeCell="B6" sqref="B6"/>
    </sheetView>
  </sheetViews>
  <sheetFormatPr baseColWidth="10" defaultColWidth="11.44140625" defaultRowHeight="13.8" x14ac:dyDescent="0.25"/>
  <cols>
    <col min="1" max="1" width="67.109375" style="2" bestFit="1" customWidth="1"/>
    <col min="2" max="2" width="98.33203125" style="2" customWidth="1"/>
    <col min="3" max="3" width="11.44140625" style="2"/>
    <col min="4" max="4" width="12.44140625" style="2" bestFit="1" customWidth="1"/>
    <col min="5" max="16384" width="11.44140625" style="2"/>
  </cols>
  <sheetData>
    <row r="1" spans="1:5" ht="25.2" thickBot="1" x14ac:dyDescent="0.45">
      <c r="A1" s="43" t="s">
        <v>32</v>
      </c>
      <c r="B1" s="44"/>
      <c r="D1" s="45" t="s">
        <v>1258</v>
      </c>
    </row>
    <row r="2" spans="1:5" ht="14.4" customHeight="1" x14ac:dyDescent="0.25">
      <c r="A2" s="46" t="s">
        <v>1260</v>
      </c>
      <c r="B2" s="47"/>
      <c r="C2" s="48" t="str">
        <f>IF(LEN(B2)=14,"",IF(LEN(B2)=9,"","Merci de saisir 9 ou 14 chiffres uniquement du SIREN/SIRET (pas d'espace ou d'autres caractères)"))</f>
        <v>Merci de saisir 9 ou 14 chiffres uniquement du SIREN/SIRET (pas d'espace ou d'autres caractères)</v>
      </c>
      <c r="D2" s="49"/>
      <c r="E2" s="49"/>
    </row>
    <row r="3" spans="1:5" x14ac:dyDescent="0.25">
      <c r="A3" s="50" t="s">
        <v>1261</v>
      </c>
      <c r="B3" s="51"/>
      <c r="C3" s="48"/>
      <c r="D3" s="49"/>
      <c r="E3" s="49"/>
    </row>
    <row r="4" spans="1:5" x14ac:dyDescent="0.25">
      <c r="A4" s="50" t="s">
        <v>1262</v>
      </c>
      <c r="B4" s="52"/>
      <c r="C4" s="53"/>
      <c r="D4" s="54"/>
      <c r="E4" s="54"/>
    </row>
    <row r="5" spans="1:5" x14ac:dyDescent="0.25">
      <c r="A5" s="50" t="s">
        <v>1263</v>
      </c>
      <c r="B5" s="52"/>
    </row>
    <row r="6" spans="1:5" x14ac:dyDescent="0.25">
      <c r="A6" s="50" t="s">
        <v>1322</v>
      </c>
      <c r="B6" s="52"/>
    </row>
    <row r="7" spans="1:5" x14ac:dyDescent="0.25">
      <c r="A7" s="50" t="s">
        <v>1240</v>
      </c>
      <c r="B7" s="52"/>
    </row>
    <row r="8" spans="1:5" x14ac:dyDescent="0.25">
      <c r="A8" s="50" t="s">
        <v>156</v>
      </c>
      <c r="B8" s="52"/>
    </row>
    <row r="9" spans="1:5" x14ac:dyDescent="0.25">
      <c r="A9" s="50" t="s">
        <v>1324</v>
      </c>
      <c r="B9" s="52"/>
    </row>
    <row r="10" spans="1:5" x14ac:dyDescent="0.25">
      <c r="A10" s="55" t="s">
        <v>1264</v>
      </c>
      <c r="B10" s="56"/>
    </row>
    <row r="11" spans="1:5" x14ac:dyDescent="0.25">
      <c r="A11" s="57" t="s">
        <v>1325</v>
      </c>
      <c r="B11" s="52"/>
    </row>
    <row r="12" spans="1:5" x14ac:dyDescent="0.25">
      <c r="A12" s="57" t="s">
        <v>1265</v>
      </c>
      <c r="B12" s="52"/>
    </row>
    <row r="13" spans="1:5" x14ac:dyDescent="0.25">
      <c r="A13" s="50" t="s">
        <v>1284</v>
      </c>
      <c r="B13" s="52"/>
    </row>
    <row r="14" spans="1:5" x14ac:dyDescent="0.25">
      <c r="A14" s="50" t="s">
        <v>1266</v>
      </c>
      <c r="B14" s="58"/>
    </row>
    <row r="15" spans="1:5" x14ac:dyDescent="0.25">
      <c r="A15" s="50" t="s">
        <v>1267</v>
      </c>
      <c r="B15" s="52"/>
    </row>
    <row r="16" spans="1:5" ht="24" x14ac:dyDescent="0.25">
      <c r="A16" s="59" t="s">
        <v>1332</v>
      </c>
      <c r="B16" s="52"/>
    </row>
    <row r="17" spans="1:3" x14ac:dyDescent="0.25">
      <c r="A17" s="50" t="s">
        <v>1268</v>
      </c>
      <c r="B17" s="52"/>
    </row>
    <row r="18" spans="1:3" x14ac:dyDescent="0.25">
      <c r="A18" s="50" t="s">
        <v>1269</v>
      </c>
      <c r="B18" s="52"/>
    </row>
    <row r="19" spans="1:3" x14ac:dyDescent="0.25">
      <c r="A19" s="50" t="s">
        <v>1270</v>
      </c>
      <c r="B19" s="52"/>
    </row>
    <row r="20" spans="1:3" x14ac:dyDescent="0.25">
      <c r="A20" s="50" t="s">
        <v>1300</v>
      </c>
      <c r="B20" s="52"/>
    </row>
    <row r="21" spans="1:3" x14ac:dyDescent="0.25">
      <c r="A21" s="50" t="s">
        <v>1301</v>
      </c>
      <c r="B21" s="52"/>
    </row>
    <row r="22" spans="1:3" x14ac:dyDescent="0.25">
      <c r="A22" s="50" t="s">
        <v>1302</v>
      </c>
      <c r="B22" s="60">
        <f>'Comptes prévisionnels'!J59</f>
        <v>0</v>
      </c>
      <c r="C22" s="61">
        <f>B22-'Comptes prévisionnels'!J59</f>
        <v>0</v>
      </c>
    </row>
    <row r="23" spans="1:3" x14ac:dyDescent="0.25">
      <c r="A23" s="50" t="s">
        <v>1303</v>
      </c>
      <c r="B23" s="60">
        <f>'Comptes prévisionnels'!J84</f>
        <v>0</v>
      </c>
      <c r="C23" s="61">
        <f>B23-'Comptes prévisionnels'!J84</f>
        <v>0</v>
      </c>
    </row>
    <row r="24" spans="1:3" x14ac:dyDescent="0.25">
      <c r="A24" s="50" t="s">
        <v>1271</v>
      </c>
      <c r="B24" s="52"/>
    </row>
    <row r="25" spans="1:3" x14ac:dyDescent="0.25">
      <c r="A25" s="50" t="s">
        <v>1272</v>
      </c>
      <c r="B25" s="62"/>
    </row>
    <row r="26" spans="1:3" ht="14.4" thickBot="1" x14ac:dyDescent="0.3">
      <c r="A26" s="63" t="s">
        <v>1304</v>
      </c>
      <c r="B26" s="64"/>
    </row>
    <row r="27" spans="1:3" ht="14.4" thickBot="1" x14ac:dyDescent="0.3">
      <c r="B27" s="65"/>
    </row>
    <row r="28" spans="1:3" ht="14.4" thickBot="1" x14ac:dyDescent="0.3">
      <c r="A28" s="66" t="s">
        <v>33</v>
      </c>
      <c r="B28" s="67"/>
    </row>
    <row r="29" spans="1:3" x14ac:dyDescent="0.25">
      <c r="A29" s="68" t="s">
        <v>1326</v>
      </c>
      <c r="B29" s="69"/>
    </row>
    <row r="30" spans="1:3" x14ac:dyDescent="0.25">
      <c r="A30" s="50" t="s">
        <v>1273</v>
      </c>
      <c r="B30" s="52"/>
    </row>
    <row r="31" spans="1:3" x14ac:dyDescent="0.25">
      <c r="A31" s="50" t="s">
        <v>1274</v>
      </c>
      <c r="B31" s="52"/>
    </row>
    <row r="32" spans="1:3" ht="9.6" customHeight="1" x14ac:dyDescent="0.25">
      <c r="A32" s="70"/>
      <c r="B32" s="71"/>
    </row>
    <row r="33" spans="1:2" x14ac:dyDescent="0.25">
      <c r="A33" s="50" t="s">
        <v>1275</v>
      </c>
      <c r="B33" s="52"/>
    </row>
    <row r="34" spans="1:2" x14ac:dyDescent="0.25">
      <c r="A34" s="50" t="s">
        <v>1273</v>
      </c>
      <c r="B34" s="52"/>
    </row>
    <row r="35" spans="1:2" x14ac:dyDescent="0.25">
      <c r="A35" s="50" t="s">
        <v>1274</v>
      </c>
      <c r="B35" s="52"/>
    </row>
    <row r="36" spans="1:2" ht="10.95" customHeight="1" x14ac:dyDescent="0.25">
      <c r="A36" s="72"/>
      <c r="B36" s="73"/>
    </row>
    <row r="37" spans="1:2" x14ac:dyDescent="0.25">
      <c r="A37" s="74" t="s">
        <v>1278</v>
      </c>
      <c r="B37" s="75"/>
    </row>
    <row r="38" spans="1:2" x14ac:dyDescent="0.25">
      <c r="A38" s="72" t="s">
        <v>1276</v>
      </c>
      <c r="B38" s="52"/>
    </row>
    <row r="39" spans="1:2" x14ac:dyDescent="0.25">
      <c r="A39" s="50" t="s">
        <v>1277</v>
      </c>
      <c r="B39" s="52"/>
    </row>
    <row r="40" spans="1:2" x14ac:dyDescent="0.25">
      <c r="A40" s="50" t="s">
        <v>1273</v>
      </c>
      <c r="B40" s="52"/>
    </row>
    <row r="41" spans="1:2" ht="14.4" thickBot="1" x14ac:dyDescent="0.3">
      <c r="A41" s="76" t="s">
        <v>1274</v>
      </c>
      <c r="B41" s="64"/>
    </row>
    <row r="42" spans="1:2" ht="14.4" thickBot="1" x14ac:dyDescent="0.3"/>
    <row r="43" spans="1:2" ht="61.2" customHeight="1" thickBot="1" x14ac:dyDescent="0.3">
      <c r="A43" s="77" t="s">
        <v>1333</v>
      </c>
      <c r="B43" s="78"/>
    </row>
    <row r="44" spans="1:2" s="65" customFormat="1" ht="13.8" customHeight="1" thickBot="1" x14ac:dyDescent="0.3">
      <c r="A44" s="79"/>
    </row>
    <row r="45" spans="1:2" ht="65.400000000000006" customHeight="1" thickBot="1" x14ac:dyDescent="0.3">
      <c r="A45" s="77" t="s">
        <v>1334</v>
      </c>
      <c r="B45" s="78"/>
    </row>
    <row r="46" spans="1:2" ht="14.4" thickBot="1" x14ac:dyDescent="0.3"/>
    <row r="47" spans="1:2" ht="42" thickBot="1" x14ac:dyDescent="0.3">
      <c r="A47" s="80" t="s">
        <v>1335</v>
      </c>
      <c r="B47" s="78"/>
    </row>
    <row r="48" spans="1:2" ht="14.4" thickBot="1" x14ac:dyDescent="0.3">
      <c r="A48" s="81"/>
      <c r="B48" s="82"/>
    </row>
    <row r="49" spans="1:2" ht="84.6" customHeight="1" thickBot="1" x14ac:dyDescent="0.3">
      <c r="A49" s="77" t="s">
        <v>1336</v>
      </c>
      <c r="B49" s="78"/>
    </row>
    <row r="50" spans="1:2" ht="14.4" thickBot="1" x14ac:dyDescent="0.3"/>
    <row r="51" spans="1:2" ht="63" customHeight="1" thickBot="1" x14ac:dyDescent="0.3">
      <c r="A51" s="77" t="s">
        <v>1337</v>
      </c>
      <c r="B51" s="78"/>
    </row>
    <row r="52" spans="1:2" ht="14.4" thickBot="1" x14ac:dyDescent="0.3"/>
    <row r="53" spans="1:2" x14ac:dyDescent="0.25">
      <c r="A53" s="83" t="s">
        <v>34</v>
      </c>
      <c r="B53" s="84"/>
    </row>
    <row r="54" spans="1:2" ht="28.2" thickBot="1" x14ac:dyDescent="0.3">
      <c r="A54" s="85" t="s">
        <v>1338</v>
      </c>
      <c r="B54" s="86"/>
    </row>
    <row r="55" spans="1:2" ht="14.4" thickBot="1" x14ac:dyDescent="0.3">
      <c r="A55" s="87"/>
      <c r="B55" s="65"/>
    </row>
    <row r="56" spans="1:2" ht="75" customHeight="1" x14ac:dyDescent="0.25">
      <c r="A56" s="88" t="s">
        <v>1339</v>
      </c>
      <c r="B56" s="89"/>
    </row>
    <row r="57" spans="1:2" ht="14.4" thickBot="1" x14ac:dyDescent="0.3">
      <c r="A57" s="87"/>
      <c r="B57" s="65"/>
    </row>
    <row r="58" spans="1:2" x14ac:dyDescent="0.25">
      <c r="A58" s="90" t="s">
        <v>35</v>
      </c>
      <c r="B58" s="84"/>
    </row>
    <row r="59" spans="1:2" ht="28.2" thickBot="1" x14ac:dyDescent="0.3">
      <c r="A59" s="85" t="s">
        <v>36</v>
      </c>
      <c r="B59" s="86"/>
    </row>
    <row r="60" spans="1:2" ht="14.4" thickBot="1" x14ac:dyDescent="0.3">
      <c r="B60" s="65"/>
    </row>
    <row r="61" spans="1:2" ht="75" customHeight="1" thickBot="1" x14ac:dyDescent="0.3">
      <c r="A61" s="77" t="s">
        <v>1340</v>
      </c>
      <c r="B61" s="78"/>
    </row>
    <row r="62" spans="1:2" ht="14.4" thickBot="1" x14ac:dyDescent="0.3"/>
    <row r="63" spans="1:2" ht="124.2" customHeight="1" thickBot="1" x14ac:dyDescent="0.3">
      <c r="A63" s="77" t="s">
        <v>1341</v>
      </c>
      <c r="B63" s="78"/>
    </row>
    <row r="64" spans="1:2" ht="14.4" thickBot="1" x14ac:dyDescent="0.3"/>
    <row r="65" spans="1:2" ht="105" customHeight="1" thickBot="1" x14ac:dyDescent="0.3">
      <c r="A65" s="77" t="s">
        <v>1342</v>
      </c>
      <c r="B65" s="78"/>
    </row>
    <row r="66" spans="1:2" ht="14.4" thickBot="1" x14ac:dyDescent="0.3"/>
    <row r="67" spans="1:2" ht="46.95" customHeight="1" thickBot="1" x14ac:dyDescent="0.3">
      <c r="A67" s="77" t="s">
        <v>1343</v>
      </c>
      <c r="B67" s="78"/>
    </row>
  </sheetData>
  <sheetProtection algorithmName="SHA-512" hashValue="JVWwSbc86X796Vp0hLjlOjjzuOp03/aRs9v/nG5q+nePomxycO8dLPWw2C6Dn4rI13Y7Z0tbFY4RpgVSqd4CoA==" saltValue="ixTG03roFUdIL76iXvscAA==" spinCount="100000" sheet="1" formatRows="0" selectLockedCells="1"/>
  <protectedRanges>
    <protectedRange sqref="B29:B31 B33:B41" name="Plage1"/>
  </protectedRanges>
  <mergeCells count="7">
    <mergeCell ref="C2:E3"/>
    <mergeCell ref="B58:B59"/>
    <mergeCell ref="A1:B1"/>
    <mergeCell ref="A28:B28"/>
    <mergeCell ref="A37:B37"/>
    <mergeCell ref="A10:B10"/>
    <mergeCell ref="B53:B54"/>
  </mergeCells>
  <conditionalFormatting sqref="C2">
    <cfRule type="cellIs" dxfId="3" priority="1" operator="equal">
      <formula>14</formula>
    </cfRule>
    <cfRule type="cellIs" dxfId="2" priority="2" operator="equal">
      <formula>9</formula>
    </cfRule>
  </conditionalFormatting>
  <conditionalFormatting sqref="C22:C23">
    <cfRule type="cellIs" dxfId="1" priority="5" operator="lessThan">
      <formula>0</formula>
    </cfRule>
    <cfRule type="cellIs" dxfId="0" priority="6" operator="greaterThan">
      <formula>0</formula>
    </cfRule>
  </conditionalFormatting>
  <dataValidations count="1">
    <dataValidation operator="equal" allowBlank="1" showErrorMessage="1" sqref="B1 B29:B31 B33:B36 B38:B41" xr:uid="{50601BCA-0805-459D-8C9B-1DE809A40D0A}"/>
  </dataValidations>
  <pageMargins left="0.7" right="0.7" top="0.75" bottom="0.75" header="0.3" footer="0.3"/>
  <pageSetup paperSize="9" scale="57"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A97FABF-6EE7-44B1-BA3C-942E6E981025}">
          <x14:formula1>
            <xm:f>Liste!$H$6:$H$1159</xm:f>
          </x14:formula1>
          <xm:sqref>B7</xm:sqref>
        </x14:dataValidation>
        <x14:dataValidation type="list" allowBlank="1" showInputMessage="1" showErrorMessage="1" xr:uid="{376FE695-1488-4200-A944-D207B3BB5C4D}">
          <x14:formula1>
            <xm:f>Liste!$B$6:$B$15</xm:f>
          </x14:formula1>
          <xm:sqref>B15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A4DE7-9B69-4C4E-BE01-D8F1EBCE5FD3}">
  <sheetPr codeName="Feuil3"/>
  <dimension ref="B5:K1159"/>
  <sheetViews>
    <sheetView showGridLines="0" topLeftCell="I2" workbookViewId="0">
      <selection activeCell="M8" sqref="M8"/>
    </sheetView>
  </sheetViews>
  <sheetFormatPr baseColWidth="10" defaultRowHeight="14.4" x14ac:dyDescent="0.3"/>
  <cols>
    <col min="1" max="1" width="6.33203125" customWidth="1"/>
    <col min="2" max="2" width="25.33203125" bestFit="1" customWidth="1"/>
    <col min="3" max="3" width="6.33203125" customWidth="1"/>
    <col min="4" max="4" width="20" bestFit="1" customWidth="1"/>
    <col min="5" max="5" width="6.33203125" customWidth="1"/>
    <col min="6" max="6" width="43.33203125" bestFit="1" customWidth="1"/>
    <col min="7" max="7" width="6.33203125" customWidth="1"/>
    <col min="8" max="8" width="12.109375" bestFit="1" customWidth="1"/>
    <col min="9" max="9" width="35.33203125" bestFit="1" customWidth="1"/>
    <col min="10" max="10" width="9" customWidth="1"/>
    <col min="11" max="11" width="18.44140625" bestFit="1" customWidth="1"/>
  </cols>
  <sheetData>
    <row r="5" spans="2:11" x14ac:dyDescent="0.3">
      <c r="B5" s="1" t="s">
        <v>153</v>
      </c>
      <c r="D5" s="1" t="s">
        <v>40</v>
      </c>
      <c r="F5" s="1" t="s">
        <v>154</v>
      </c>
      <c r="H5" s="1" t="s">
        <v>155</v>
      </c>
      <c r="I5" s="1" t="s">
        <v>156</v>
      </c>
      <c r="K5" s="1" t="s">
        <v>43</v>
      </c>
    </row>
    <row r="6" spans="2:11" x14ac:dyDescent="0.3">
      <c r="B6" t="s">
        <v>1249</v>
      </c>
      <c r="D6">
        <v>2024</v>
      </c>
      <c r="F6" t="s">
        <v>157</v>
      </c>
      <c r="H6">
        <v>13001</v>
      </c>
      <c r="I6" t="s">
        <v>944</v>
      </c>
      <c r="K6" t="s">
        <v>1243</v>
      </c>
    </row>
    <row r="7" spans="2:11" x14ac:dyDescent="0.3">
      <c r="B7" t="s">
        <v>1250</v>
      </c>
      <c r="D7">
        <v>2025</v>
      </c>
      <c r="F7" t="s">
        <v>158</v>
      </c>
      <c r="H7">
        <v>13002</v>
      </c>
      <c r="I7" t="s">
        <v>944</v>
      </c>
      <c r="K7" t="s">
        <v>1241</v>
      </c>
    </row>
    <row r="8" spans="2:11" x14ac:dyDescent="0.3">
      <c r="B8" t="s">
        <v>1251</v>
      </c>
      <c r="D8">
        <v>2026</v>
      </c>
      <c r="F8" t="s">
        <v>159</v>
      </c>
      <c r="H8">
        <v>13003</v>
      </c>
      <c r="I8" t="s">
        <v>944</v>
      </c>
      <c r="K8" t="s">
        <v>1242</v>
      </c>
    </row>
    <row r="9" spans="2:11" x14ac:dyDescent="0.3">
      <c r="B9" t="s">
        <v>1279</v>
      </c>
      <c r="F9" t="s">
        <v>160</v>
      </c>
      <c r="H9">
        <v>13004</v>
      </c>
      <c r="I9" t="s">
        <v>944</v>
      </c>
      <c r="K9" t="s">
        <v>1244</v>
      </c>
    </row>
    <row r="10" spans="2:11" x14ac:dyDescent="0.3">
      <c r="B10" t="s">
        <v>1252</v>
      </c>
      <c r="F10" t="s">
        <v>161</v>
      </c>
      <c r="H10">
        <v>13005</v>
      </c>
      <c r="I10" t="s">
        <v>944</v>
      </c>
      <c r="K10" t="s">
        <v>1245</v>
      </c>
    </row>
    <row r="11" spans="2:11" x14ac:dyDescent="0.3">
      <c r="B11" t="s">
        <v>1253</v>
      </c>
      <c r="F11" t="s">
        <v>162</v>
      </c>
      <c r="H11">
        <v>13006</v>
      </c>
      <c r="I11" t="s">
        <v>944</v>
      </c>
      <c r="K11" t="s">
        <v>1246</v>
      </c>
    </row>
    <row r="12" spans="2:11" x14ac:dyDescent="0.3">
      <c r="B12" t="s">
        <v>1254</v>
      </c>
      <c r="F12" t="s">
        <v>165</v>
      </c>
      <c r="H12">
        <v>13007</v>
      </c>
      <c r="I12" t="s">
        <v>944</v>
      </c>
      <c r="K12" t="s">
        <v>1247</v>
      </c>
    </row>
    <row r="13" spans="2:11" x14ac:dyDescent="0.3">
      <c r="B13" t="s">
        <v>1255</v>
      </c>
      <c r="F13" t="s">
        <v>164</v>
      </c>
      <c r="H13">
        <v>13008</v>
      </c>
      <c r="I13" t="s">
        <v>944</v>
      </c>
      <c r="K13" t="s">
        <v>1248</v>
      </c>
    </row>
    <row r="14" spans="2:11" x14ac:dyDescent="0.3">
      <c r="B14" t="s">
        <v>1256</v>
      </c>
      <c r="H14">
        <v>13008</v>
      </c>
      <c r="I14" t="s">
        <v>944</v>
      </c>
    </row>
    <row r="15" spans="2:11" x14ac:dyDescent="0.3">
      <c r="B15" t="s">
        <v>1257</v>
      </c>
      <c r="H15">
        <v>13008</v>
      </c>
      <c r="I15" t="s">
        <v>944</v>
      </c>
    </row>
    <row r="16" spans="2:11" x14ac:dyDescent="0.3">
      <c r="H16">
        <v>13009</v>
      </c>
      <c r="I16" t="s">
        <v>944</v>
      </c>
    </row>
    <row r="17" spans="8:9" x14ac:dyDescent="0.3">
      <c r="H17">
        <v>13009</v>
      </c>
      <c r="I17" t="s">
        <v>944</v>
      </c>
    </row>
    <row r="18" spans="8:9" x14ac:dyDescent="0.3">
      <c r="H18">
        <v>13009</v>
      </c>
      <c r="I18" t="s">
        <v>944</v>
      </c>
    </row>
    <row r="19" spans="8:9" x14ac:dyDescent="0.3">
      <c r="H19">
        <v>13010</v>
      </c>
      <c r="I19" t="s">
        <v>944</v>
      </c>
    </row>
    <row r="20" spans="8:9" x14ac:dyDescent="0.3">
      <c r="H20">
        <v>13011</v>
      </c>
      <c r="I20" t="s">
        <v>944</v>
      </c>
    </row>
    <row r="21" spans="8:9" x14ac:dyDescent="0.3">
      <c r="H21">
        <v>13011</v>
      </c>
      <c r="I21" t="s">
        <v>944</v>
      </c>
    </row>
    <row r="22" spans="8:9" x14ac:dyDescent="0.3">
      <c r="H22">
        <v>13012</v>
      </c>
      <c r="I22" t="s">
        <v>944</v>
      </c>
    </row>
    <row r="23" spans="8:9" x14ac:dyDescent="0.3">
      <c r="H23">
        <v>13013</v>
      </c>
      <c r="I23" t="s">
        <v>944</v>
      </c>
    </row>
    <row r="24" spans="8:9" x14ac:dyDescent="0.3">
      <c r="H24">
        <v>13013</v>
      </c>
      <c r="I24" t="s">
        <v>944</v>
      </c>
    </row>
    <row r="25" spans="8:9" x14ac:dyDescent="0.3">
      <c r="H25">
        <v>13013</v>
      </c>
      <c r="I25" t="s">
        <v>944</v>
      </c>
    </row>
    <row r="26" spans="8:9" x14ac:dyDescent="0.3">
      <c r="H26">
        <v>13013</v>
      </c>
      <c r="I26" t="s">
        <v>944</v>
      </c>
    </row>
    <row r="27" spans="8:9" x14ac:dyDescent="0.3">
      <c r="H27">
        <v>13013</v>
      </c>
      <c r="I27" t="s">
        <v>944</v>
      </c>
    </row>
    <row r="28" spans="8:9" x14ac:dyDescent="0.3">
      <c r="H28">
        <v>13013</v>
      </c>
      <c r="I28" t="s">
        <v>944</v>
      </c>
    </row>
    <row r="29" spans="8:9" x14ac:dyDescent="0.3">
      <c r="H29">
        <v>13014</v>
      </c>
      <c r="I29" t="s">
        <v>944</v>
      </c>
    </row>
    <row r="30" spans="8:9" x14ac:dyDescent="0.3">
      <c r="H30">
        <v>13015</v>
      </c>
      <c r="I30" t="s">
        <v>944</v>
      </c>
    </row>
    <row r="31" spans="8:9" x14ac:dyDescent="0.3">
      <c r="H31">
        <v>13016</v>
      </c>
      <c r="I31" t="s">
        <v>944</v>
      </c>
    </row>
    <row r="32" spans="8:9" x14ac:dyDescent="0.3">
      <c r="H32">
        <v>13016</v>
      </c>
      <c r="I32" t="s">
        <v>944</v>
      </c>
    </row>
    <row r="33" spans="8:9" x14ac:dyDescent="0.3">
      <c r="H33">
        <v>13080</v>
      </c>
      <c r="I33" t="s">
        <v>828</v>
      </c>
    </row>
    <row r="34" spans="8:9" x14ac:dyDescent="0.3">
      <c r="H34">
        <v>13090</v>
      </c>
      <c r="I34" t="s">
        <v>828</v>
      </c>
    </row>
    <row r="35" spans="8:9" x14ac:dyDescent="0.3">
      <c r="H35">
        <v>13100</v>
      </c>
      <c r="I35" t="s">
        <v>828</v>
      </c>
    </row>
    <row r="36" spans="8:9" x14ac:dyDescent="0.3">
      <c r="H36">
        <v>13100</v>
      </c>
      <c r="I36" t="s">
        <v>828</v>
      </c>
    </row>
    <row r="37" spans="8:9" x14ac:dyDescent="0.3">
      <c r="H37">
        <v>13100</v>
      </c>
      <c r="I37" t="s">
        <v>839</v>
      </c>
    </row>
    <row r="38" spans="8:9" x14ac:dyDescent="0.3">
      <c r="H38">
        <v>13100</v>
      </c>
      <c r="I38" t="s">
        <v>915</v>
      </c>
    </row>
    <row r="39" spans="8:9" x14ac:dyDescent="0.3">
      <c r="H39">
        <v>13100</v>
      </c>
      <c r="I39" t="s">
        <v>920</v>
      </c>
    </row>
    <row r="40" spans="8:9" x14ac:dyDescent="0.3">
      <c r="H40">
        <v>13100</v>
      </c>
      <c r="I40" t="s">
        <v>934</v>
      </c>
    </row>
    <row r="41" spans="8:9" x14ac:dyDescent="0.3">
      <c r="H41">
        <v>13103</v>
      </c>
      <c r="I41" t="s">
        <v>883</v>
      </c>
    </row>
    <row r="42" spans="8:9" x14ac:dyDescent="0.3">
      <c r="H42">
        <v>13103</v>
      </c>
      <c r="I42" t="s">
        <v>919</v>
      </c>
    </row>
    <row r="43" spans="8:9" x14ac:dyDescent="0.3">
      <c r="H43">
        <v>13104</v>
      </c>
      <c r="I43" t="s">
        <v>831</v>
      </c>
    </row>
    <row r="44" spans="8:9" x14ac:dyDescent="0.3">
      <c r="H44">
        <v>13105</v>
      </c>
      <c r="I44" t="s">
        <v>888</v>
      </c>
    </row>
    <row r="45" spans="8:9" x14ac:dyDescent="0.3">
      <c r="H45">
        <v>13109</v>
      </c>
      <c r="I45" t="s">
        <v>932</v>
      </c>
    </row>
    <row r="46" spans="8:9" x14ac:dyDescent="0.3">
      <c r="H46">
        <v>13110</v>
      </c>
      <c r="I46" t="s">
        <v>903</v>
      </c>
    </row>
    <row r="47" spans="8:9" x14ac:dyDescent="0.3">
      <c r="H47">
        <v>13111</v>
      </c>
      <c r="I47" t="s">
        <v>942</v>
      </c>
    </row>
    <row r="48" spans="8:9" x14ac:dyDescent="0.3">
      <c r="H48">
        <v>13112</v>
      </c>
      <c r="I48" t="s">
        <v>858</v>
      </c>
    </row>
    <row r="49" spans="8:9" x14ac:dyDescent="0.3">
      <c r="H49">
        <v>13113</v>
      </c>
      <c r="I49" t="s">
        <v>876</v>
      </c>
    </row>
    <row r="50" spans="8:9" x14ac:dyDescent="0.3">
      <c r="H50">
        <v>13114</v>
      </c>
      <c r="I50" t="s">
        <v>905</v>
      </c>
    </row>
    <row r="51" spans="8:9" x14ac:dyDescent="0.3">
      <c r="H51">
        <v>13114</v>
      </c>
      <c r="I51" t="s">
        <v>905</v>
      </c>
    </row>
    <row r="52" spans="8:9" x14ac:dyDescent="0.3">
      <c r="H52">
        <v>13115</v>
      </c>
      <c r="I52" t="s">
        <v>924</v>
      </c>
    </row>
    <row r="53" spans="8:9" x14ac:dyDescent="0.3">
      <c r="H53">
        <v>13116</v>
      </c>
      <c r="I53" t="s">
        <v>940</v>
      </c>
    </row>
    <row r="54" spans="8:9" x14ac:dyDescent="0.3">
      <c r="H54">
        <v>13117</v>
      </c>
      <c r="I54" t="s">
        <v>882</v>
      </c>
    </row>
    <row r="55" spans="8:9" x14ac:dyDescent="0.3">
      <c r="H55">
        <v>13118</v>
      </c>
      <c r="I55" t="s">
        <v>874</v>
      </c>
    </row>
    <row r="56" spans="8:9" x14ac:dyDescent="0.3">
      <c r="H56">
        <v>13119</v>
      </c>
      <c r="I56" t="s">
        <v>926</v>
      </c>
    </row>
    <row r="57" spans="8:9" x14ac:dyDescent="0.3">
      <c r="H57">
        <v>13120</v>
      </c>
      <c r="I57" t="s">
        <v>868</v>
      </c>
    </row>
    <row r="58" spans="8:9" x14ac:dyDescent="0.3">
      <c r="H58">
        <v>13120</v>
      </c>
      <c r="I58" t="s">
        <v>868</v>
      </c>
    </row>
    <row r="59" spans="8:9" x14ac:dyDescent="0.3">
      <c r="H59">
        <v>13120</v>
      </c>
      <c r="I59" t="s">
        <v>868</v>
      </c>
    </row>
    <row r="60" spans="8:9" x14ac:dyDescent="0.3">
      <c r="H60">
        <v>13121</v>
      </c>
      <c r="I60" t="s">
        <v>835</v>
      </c>
    </row>
    <row r="61" spans="8:9" x14ac:dyDescent="0.3">
      <c r="H61">
        <v>13122</v>
      </c>
      <c r="I61" t="s">
        <v>939</v>
      </c>
    </row>
    <row r="62" spans="8:9" x14ac:dyDescent="0.3">
      <c r="H62">
        <v>13122</v>
      </c>
      <c r="I62" t="s">
        <v>939</v>
      </c>
    </row>
    <row r="63" spans="8:9" x14ac:dyDescent="0.3">
      <c r="H63">
        <v>13123</v>
      </c>
      <c r="I63" t="s">
        <v>831</v>
      </c>
    </row>
    <row r="64" spans="8:9" x14ac:dyDescent="0.3">
      <c r="H64">
        <v>13124</v>
      </c>
      <c r="I64" t="s">
        <v>899</v>
      </c>
    </row>
    <row r="65" spans="8:9" x14ac:dyDescent="0.3">
      <c r="H65">
        <v>13126</v>
      </c>
      <c r="I65" t="s">
        <v>936</v>
      </c>
    </row>
    <row r="66" spans="8:9" x14ac:dyDescent="0.3">
      <c r="H66">
        <v>13127</v>
      </c>
      <c r="I66" t="s">
        <v>601</v>
      </c>
    </row>
    <row r="67" spans="8:9" x14ac:dyDescent="0.3">
      <c r="H67">
        <v>13129</v>
      </c>
      <c r="I67" t="s">
        <v>831</v>
      </c>
    </row>
    <row r="68" spans="8:9" x14ac:dyDescent="0.3">
      <c r="H68">
        <v>13130</v>
      </c>
      <c r="I68" t="s">
        <v>841</v>
      </c>
    </row>
    <row r="69" spans="8:9" x14ac:dyDescent="0.3">
      <c r="H69">
        <v>13140</v>
      </c>
      <c r="I69" t="s">
        <v>889</v>
      </c>
    </row>
    <row r="70" spans="8:9" x14ac:dyDescent="0.3">
      <c r="H70">
        <v>13150</v>
      </c>
      <c r="I70" t="s">
        <v>844</v>
      </c>
    </row>
    <row r="71" spans="8:9" x14ac:dyDescent="0.3">
      <c r="H71">
        <v>13150</v>
      </c>
      <c r="I71" t="s">
        <v>887</v>
      </c>
    </row>
    <row r="72" spans="8:9" x14ac:dyDescent="0.3">
      <c r="H72">
        <v>13150</v>
      </c>
      <c r="I72" t="s">
        <v>933</v>
      </c>
    </row>
    <row r="73" spans="8:9" x14ac:dyDescent="0.3">
      <c r="H73">
        <v>13160</v>
      </c>
      <c r="I73" t="s">
        <v>854</v>
      </c>
    </row>
    <row r="74" spans="8:9" x14ac:dyDescent="0.3">
      <c r="H74">
        <v>13170</v>
      </c>
      <c r="I74" t="s">
        <v>897</v>
      </c>
    </row>
    <row r="75" spans="8:9" x14ac:dyDescent="0.3">
      <c r="H75">
        <v>13170</v>
      </c>
      <c r="I75" t="s">
        <v>897</v>
      </c>
    </row>
    <row r="76" spans="8:9" x14ac:dyDescent="0.3">
      <c r="H76">
        <v>13170</v>
      </c>
      <c r="I76" t="s">
        <v>897</v>
      </c>
    </row>
    <row r="77" spans="8:9" x14ac:dyDescent="0.3">
      <c r="H77">
        <v>13180</v>
      </c>
      <c r="I77" t="s">
        <v>870</v>
      </c>
    </row>
    <row r="78" spans="8:9" x14ac:dyDescent="0.3">
      <c r="H78">
        <v>13180</v>
      </c>
      <c r="I78" t="s">
        <v>870</v>
      </c>
    </row>
    <row r="79" spans="8:9" x14ac:dyDescent="0.3">
      <c r="H79">
        <v>13190</v>
      </c>
      <c r="I79" t="s">
        <v>829</v>
      </c>
    </row>
    <row r="80" spans="8:9" x14ac:dyDescent="0.3">
      <c r="H80">
        <v>13190</v>
      </c>
      <c r="I80" t="s">
        <v>829</v>
      </c>
    </row>
    <row r="81" spans="8:9" x14ac:dyDescent="0.3">
      <c r="H81">
        <v>13200</v>
      </c>
      <c r="I81" t="s">
        <v>831</v>
      </c>
    </row>
    <row r="82" spans="8:9" x14ac:dyDescent="0.3">
      <c r="H82">
        <v>13200</v>
      </c>
      <c r="I82" t="s">
        <v>831</v>
      </c>
    </row>
    <row r="83" spans="8:9" x14ac:dyDescent="0.3">
      <c r="H83">
        <v>13210</v>
      </c>
      <c r="I83" t="s">
        <v>925</v>
      </c>
    </row>
    <row r="84" spans="8:9" x14ac:dyDescent="0.3">
      <c r="H84">
        <v>13220</v>
      </c>
      <c r="I84" t="s">
        <v>853</v>
      </c>
    </row>
    <row r="85" spans="8:9" x14ac:dyDescent="0.3">
      <c r="H85">
        <v>13220</v>
      </c>
      <c r="I85" t="s">
        <v>853</v>
      </c>
    </row>
    <row r="86" spans="8:9" x14ac:dyDescent="0.3">
      <c r="H86">
        <v>13230</v>
      </c>
      <c r="I86" t="s">
        <v>904</v>
      </c>
    </row>
    <row r="87" spans="8:9" x14ac:dyDescent="0.3">
      <c r="H87">
        <v>13240</v>
      </c>
      <c r="I87" t="s">
        <v>931</v>
      </c>
    </row>
    <row r="88" spans="8:9" x14ac:dyDescent="0.3">
      <c r="H88">
        <v>13240</v>
      </c>
      <c r="I88" t="s">
        <v>931</v>
      </c>
    </row>
    <row r="89" spans="8:9" x14ac:dyDescent="0.3">
      <c r="H89">
        <v>13250</v>
      </c>
      <c r="I89" t="s">
        <v>856</v>
      </c>
    </row>
    <row r="90" spans="8:9" x14ac:dyDescent="0.3">
      <c r="H90">
        <v>13250</v>
      </c>
      <c r="I90" t="s">
        <v>917</v>
      </c>
    </row>
    <row r="91" spans="8:9" x14ac:dyDescent="0.3">
      <c r="H91">
        <v>13260</v>
      </c>
      <c r="I91" t="s">
        <v>849</v>
      </c>
    </row>
    <row r="92" spans="8:9" x14ac:dyDescent="0.3">
      <c r="H92">
        <v>13270</v>
      </c>
      <c r="I92" t="s">
        <v>866</v>
      </c>
    </row>
    <row r="93" spans="8:9" x14ac:dyDescent="0.3">
      <c r="H93">
        <v>13280</v>
      </c>
      <c r="I93" t="s">
        <v>831</v>
      </c>
    </row>
    <row r="94" spans="8:9" x14ac:dyDescent="0.3">
      <c r="H94">
        <v>13280</v>
      </c>
      <c r="I94" t="s">
        <v>831</v>
      </c>
    </row>
    <row r="95" spans="8:9" x14ac:dyDescent="0.3">
      <c r="H95">
        <v>13290</v>
      </c>
      <c r="I95" t="s">
        <v>828</v>
      </c>
    </row>
    <row r="96" spans="8:9" x14ac:dyDescent="0.3">
      <c r="H96">
        <v>13300</v>
      </c>
      <c r="I96" t="s">
        <v>928</v>
      </c>
    </row>
    <row r="97" spans="8:9" x14ac:dyDescent="0.3">
      <c r="H97">
        <v>13310</v>
      </c>
      <c r="I97" t="s">
        <v>922</v>
      </c>
    </row>
    <row r="98" spans="8:9" x14ac:dyDescent="0.3">
      <c r="H98">
        <v>13320</v>
      </c>
      <c r="I98" t="s">
        <v>842</v>
      </c>
    </row>
    <row r="99" spans="8:9" x14ac:dyDescent="0.3">
      <c r="H99">
        <v>13330</v>
      </c>
      <c r="I99" t="s">
        <v>836</v>
      </c>
    </row>
    <row r="100" spans="8:9" x14ac:dyDescent="0.3">
      <c r="H100">
        <v>13330</v>
      </c>
      <c r="I100" t="s">
        <v>895</v>
      </c>
    </row>
    <row r="101" spans="8:9" x14ac:dyDescent="0.3">
      <c r="H101">
        <v>13340</v>
      </c>
      <c r="I101" t="s">
        <v>907</v>
      </c>
    </row>
    <row r="102" spans="8:9" x14ac:dyDescent="0.3">
      <c r="H102">
        <v>13350</v>
      </c>
      <c r="I102" t="s">
        <v>851</v>
      </c>
    </row>
    <row r="103" spans="8:9" x14ac:dyDescent="0.3">
      <c r="H103">
        <v>13360</v>
      </c>
      <c r="I103" t="s">
        <v>912</v>
      </c>
    </row>
    <row r="104" spans="8:9" x14ac:dyDescent="0.3">
      <c r="H104">
        <v>13360</v>
      </c>
      <c r="I104" t="s">
        <v>912</v>
      </c>
    </row>
    <row r="105" spans="8:9" x14ac:dyDescent="0.3">
      <c r="H105">
        <v>13360</v>
      </c>
      <c r="I105" t="s">
        <v>912</v>
      </c>
    </row>
    <row r="106" spans="8:9" x14ac:dyDescent="0.3">
      <c r="H106">
        <v>13370</v>
      </c>
      <c r="I106" t="s">
        <v>880</v>
      </c>
    </row>
    <row r="107" spans="8:9" x14ac:dyDescent="0.3">
      <c r="H107">
        <v>13370</v>
      </c>
      <c r="I107" t="s">
        <v>880</v>
      </c>
    </row>
    <row r="108" spans="8:9" x14ac:dyDescent="0.3">
      <c r="H108">
        <v>13380</v>
      </c>
      <c r="I108" t="s">
        <v>901</v>
      </c>
    </row>
    <row r="109" spans="8:9" x14ac:dyDescent="0.3">
      <c r="H109">
        <v>13390</v>
      </c>
      <c r="I109" t="s">
        <v>834</v>
      </c>
    </row>
    <row r="110" spans="8:9" x14ac:dyDescent="0.3">
      <c r="H110">
        <v>13400</v>
      </c>
      <c r="I110" t="s">
        <v>832</v>
      </c>
    </row>
    <row r="111" spans="8:9" x14ac:dyDescent="0.3">
      <c r="H111">
        <v>13400</v>
      </c>
      <c r="I111" t="s">
        <v>832</v>
      </c>
    </row>
    <row r="112" spans="8:9" x14ac:dyDescent="0.3">
      <c r="H112">
        <v>13410</v>
      </c>
      <c r="I112" t="s">
        <v>877</v>
      </c>
    </row>
    <row r="113" spans="8:9" x14ac:dyDescent="0.3">
      <c r="H113">
        <v>13420</v>
      </c>
      <c r="I113" t="s">
        <v>869</v>
      </c>
    </row>
    <row r="114" spans="8:9" x14ac:dyDescent="0.3">
      <c r="H114">
        <v>13430</v>
      </c>
      <c r="I114" t="s">
        <v>862</v>
      </c>
    </row>
    <row r="115" spans="8:9" x14ac:dyDescent="0.3">
      <c r="H115">
        <v>13440</v>
      </c>
      <c r="I115" t="s">
        <v>845</v>
      </c>
    </row>
    <row r="116" spans="8:9" x14ac:dyDescent="0.3">
      <c r="H116">
        <v>13450</v>
      </c>
      <c r="I116" t="s">
        <v>871</v>
      </c>
    </row>
    <row r="117" spans="8:9" x14ac:dyDescent="0.3">
      <c r="H117">
        <v>13460</v>
      </c>
      <c r="I117" t="s">
        <v>921</v>
      </c>
    </row>
    <row r="118" spans="8:9" x14ac:dyDescent="0.3">
      <c r="H118">
        <v>13470</v>
      </c>
      <c r="I118" t="s">
        <v>943</v>
      </c>
    </row>
    <row r="119" spans="8:9" x14ac:dyDescent="0.3">
      <c r="H119">
        <v>13480</v>
      </c>
      <c r="I119" t="s">
        <v>846</v>
      </c>
    </row>
    <row r="120" spans="8:9" x14ac:dyDescent="0.3">
      <c r="H120">
        <v>13480</v>
      </c>
      <c r="I120" t="s">
        <v>846</v>
      </c>
    </row>
    <row r="121" spans="8:9" x14ac:dyDescent="0.3">
      <c r="H121">
        <v>13490</v>
      </c>
      <c r="I121" t="s">
        <v>875</v>
      </c>
    </row>
    <row r="122" spans="8:9" x14ac:dyDescent="0.3">
      <c r="H122">
        <v>13500</v>
      </c>
      <c r="I122" t="s">
        <v>882</v>
      </c>
    </row>
    <row r="123" spans="8:9" x14ac:dyDescent="0.3">
      <c r="H123">
        <v>13500</v>
      </c>
      <c r="I123" t="s">
        <v>882</v>
      </c>
    </row>
    <row r="124" spans="8:9" x14ac:dyDescent="0.3">
      <c r="H124">
        <v>13500</v>
      </c>
      <c r="I124" t="s">
        <v>882</v>
      </c>
    </row>
    <row r="125" spans="8:9" x14ac:dyDescent="0.3">
      <c r="H125">
        <v>13500</v>
      </c>
      <c r="I125" t="s">
        <v>882</v>
      </c>
    </row>
    <row r="126" spans="8:9" x14ac:dyDescent="0.3">
      <c r="H126">
        <v>13510</v>
      </c>
      <c r="I126" t="s">
        <v>859</v>
      </c>
    </row>
    <row r="127" spans="8:9" x14ac:dyDescent="0.3">
      <c r="H127">
        <v>13520</v>
      </c>
      <c r="I127" t="s">
        <v>838</v>
      </c>
    </row>
    <row r="128" spans="8:9" x14ac:dyDescent="0.3">
      <c r="H128">
        <v>13520</v>
      </c>
      <c r="I128" t="s">
        <v>884</v>
      </c>
    </row>
    <row r="129" spans="8:9" x14ac:dyDescent="0.3">
      <c r="H129">
        <v>13520</v>
      </c>
      <c r="I129" t="s">
        <v>894</v>
      </c>
    </row>
    <row r="130" spans="8:9" x14ac:dyDescent="0.3">
      <c r="H130">
        <v>13530</v>
      </c>
      <c r="I130" t="s">
        <v>935</v>
      </c>
    </row>
    <row r="131" spans="8:9" x14ac:dyDescent="0.3">
      <c r="H131">
        <v>13530</v>
      </c>
      <c r="I131" t="s">
        <v>935</v>
      </c>
    </row>
    <row r="132" spans="8:9" x14ac:dyDescent="0.3">
      <c r="H132">
        <v>13540</v>
      </c>
      <c r="I132" t="s">
        <v>828</v>
      </c>
    </row>
    <row r="133" spans="8:9" x14ac:dyDescent="0.3">
      <c r="H133">
        <v>13550</v>
      </c>
      <c r="I133" t="s">
        <v>892</v>
      </c>
    </row>
    <row r="134" spans="8:9" x14ac:dyDescent="0.3">
      <c r="H134">
        <v>13550</v>
      </c>
      <c r="I134" t="s">
        <v>892</v>
      </c>
    </row>
    <row r="135" spans="8:9" x14ac:dyDescent="0.3">
      <c r="H135">
        <v>13560</v>
      </c>
      <c r="I135" t="s">
        <v>930</v>
      </c>
    </row>
    <row r="136" spans="8:9" x14ac:dyDescent="0.3">
      <c r="H136">
        <v>13570</v>
      </c>
      <c r="I136" t="s">
        <v>837</v>
      </c>
    </row>
    <row r="137" spans="8:9" x14ac:dyDescent="0.3">
      <c r="H137">
        <v>13580</v>
      </c>
      <c r="I137" t="s">
        <v>864</v>
      </c>
    </row>
    <row r="138" spans="8:9" x14ac:dyDescent="0.3">
      <c r="H138">
        <v>13590</v>
      </c>
      <c r="I138" t="s">
        <v>886</v>
      </c>
    </row>
    <row r="139" spans="8:9" x14ac:dyDescent="0.3">
      <c r="H139">
        <v>13600</v>
      </c>
      <c r="I139" t="s">
        <v>850</v>
      </c>
    </row>
    <row r="140" spans="8:9" x14ac:dyDescent="0.3">
      <c r="H140">
        <v>13600</v>
      </c>
      <c r="I140" t="s">
        <v>855</v>
      </c>
    </row>
    <row r="141" spans="8:9" x14ac:dyDescent="0.3">
      <c r="H141">
        <v>13610</v>
      </c>
      <c r="I141" t="s">
        <v>906</v>
      </c>
    </row>
    <row r="142" spans="8:9" x14ac:dyDescent="0.3">
      <c r="H142">
        <v>13610</v>
      </c>
      <c r="I142" t="s">
        <v>918</v>
      </c>
    </row>
    <row r="143" spans="8:9" x14ac:dyDescent="0.3">
      <c r="H143">
        <v>13620</v>
      </c>
      <c r="I143" t="s">
        <v>848</v>
      </c>
    </row>
    <row r="144" spans="8:9" x14ac:dyDescent="0.3">
      <c r="H144">
        <v>13620</v>
      </c>
      <c r="I144" t="s">
        <v>848</v>
      </c>
    </row>
    <row r="145" spans="8:9" x14ac:dyDescent="0.3">
      <c r="H145">
        <v>13630</v>
      </c>
      <c r="I145" t="s">
        <v>863</v>
      </c>
    </row>
    <row r="146" spans="8:9" x14ac:dyDescent="0.3">
      <c r="H146">
        <v>13640</v>
      </c>
      <c r="I146" t="s">
        <v>910</v>
      </c>
    </row>
    <row r="147" spans="8:9" x14ac:dyDescent="0.3">
      <c r="H147">
        <v>13650</v>
      </c>
      <c r="I147" t="s">
        <v>885</v>
      </c>
    </row>
    <row r="148" spans="8:9" x14ac:dyDescent="0.3">
      <c r="H148">
        <v>13660</v>
      </c>
      <c r="I148" t="s">
        <v>893</v>
      </c>
    </row>
    <row r="149" spans="8:9" x14ac:dyDescent="0.3">
      <c r="H149">
        <v>13670</v>
      </c>
      <c r="I149" t="s">
        <v>914</v>
      </c>
    </row>
    <row r="150" spans="8:9" x14ac:dyDescent="0.3">
      <c r="H150">
        <v>13670</v>
      </c>
      <c r="I150" t="s">
        <v>941</v>
      </c>
    </row>
    <row r="151" spans="8:9" x14ac:dyDescent="0.3">
      <c r="H151">
        <v>13680</v>
      </c>
      <c r="I151" t="s">
        <v>878</v>
      </c>
    </row>
    <row r="152" spans="8:9" x14ac:dyDescent="0.3">
      <c r="H152">
        <v>13690</v>
      </c>
      <c r="I152" t="s">
        <v>872</v>
      </c>
    </row>
    <row r="153" spans="8:9" x14ac:dyDescent="0.3">
      <c r="H153">
        <v>13700</v>
      </c>
      <c r="I153" t="s">
        <v>881</v>
      </c>
    </row>
    <row r="154" spans="8:9" x14ac:dyDescent="0.3">
      <c r="H154">
        <v>13710</v>
      </c>
      <c r="I154" t="s">
        <v>867</v>
      </c>
    </row>
    <row r="155" spans="8:9" x14ac:dyDescent="0.3">
      <c r="H155">
        <v>13710</v>
      </c>
      <c r="I155" t="s">
        <v>867</v>
      </c>
    </row>
    <row r="156" spans="8:9" x14ac:dyDescent="0.3">
      <c r="H156">
        <v>13710</v>
      </c>
      <c r="I156" t="s">
        <v>867</v>
      </c>
    </row>
    <row r="157" spans="8:9" x14ac:dyDescent="0.3">
      <c r="H157">
        <v>13720</v>
      </c>
      <c r="I157" t="s">
        <v>840</v>
      </c>
    </row>
    <row r="158" spans="8:9" x14ac:dyDescent="0.3">
      <c r="H158">
        <v>13720</v>
      </c>
      <c r="I158" t="s">
        <v>840</v>
      </c>
    </row>
    <row r="159" spans="8:9" x14ac:dyDescent="0.3">
      <c r="H159">
        <v>13720</v>
      </c>
      <c r="I159" t="s">
        <v>843</v>
      </c>
    </row>
    <row r="160" spans="8:9" x14ac:dyDescent="0.3">
      <c r="H160">
        <v>13720</v>
      </c>
      <c r="I160" t="s">
        <v>843</v>
      </c>
    </row>
    <row r="161" spans="8:9" x14ac:dyDescent="0.3">
      <c r="H161">
        <v>13720</v>
      </c>
      <c r="I161" t="s">
        <v>843</v>
      </c>
    </row>
    <row r="162" spans="8:9" x14ac:dyDescent="0.3">
      <c r="H162">
        <v>13720</v>
      </c>
      <c r="I162" t="s">
        <v>843</v>
      </c>
    </row>
    <row r="163" spans="8:9" x14ac:dyDescent="0.3">
      <c r="H163">
        <v>13730</v>
      </c>
      <c r="I163" t="s">
        <v>927</v>
      </c>
    </row>
    <row r="164" spans="8:9" x14ac:dyDescent="0.3">
      <c r="H164">
        <v>13740</v>
      </c>
      <c r="I164" t="s">
        <v>913</v>
      </c>
    </row>
    <row r="165" spans="8:9" x14ac:dyDescent="0.3">
      <c r="H165">
        <v>13740</v>
      </c>
      <c r="I165" t="s">
        <v>913</v>
      </c>
    </row>
    <row r="166" spans="8:9" x14ac:dyDescent="0.3">
      <c r="H166">
        <v>13740</v>
      </c>
      <c r="I166" t="s">
        <v>913</v>
      </c>
    </row>
    <row r="167" spans="8:9" x14ac:dyDescent="0.3">
      <c r="H167">
        <v>13750</v>
      </c>
      <c r="I167" t="s">
        <v>902</v>
      </c>
    </row>
    <row r="168" spans="8:9" x14ac:dyDescent="0.3">
      <c r="H168">
        <v>13760</v>
      </c>
      <c r="I168" t="s">
        <v>916</v>
      </c>
    </row>
    <row r="169" spans="8:9" x14ac:dyDescent="0.3">
      <c r="H169">
        <v>13770</v>
      </c>
      <c r="I169" t="s">
        <v>938</v>
      </c>
    </row>
    <row r="170" spans="8:9" x14ac:dyDescent="0.3">
      <c r="H170">
        <v>13780</v>
      </c>
      <c r="I170" t="s">
        <v>857</v>
      </c>
    </row>
    <row r="171" spans="8:9" x14ac:dyDescent="0.3">
      <c r="H171">
        <v>13780</v>
      </c>
      <c r="I171" t="s">
        <v>1056</v>
      </c>
    </row>
    <row r="172" spans="8:9" x14ac:dyDescent="0.3">
      <c r="H172">
        <v>13790</v>
      </c>
      <c r="I172" t="s">
        <v>852</v>
      </c>
    </row>
    <row r="173" spans="8:9" x14ac:dyDescent="0.3">
      <c r="H173">
        <v>13790</v>
      </c>
      <c r="I173" t="s">
        <v>898</v>
      </c>
    </row>
    <row r="174" spans="8:9" x14ac:dyDescent="0.3">
      <c r="H174">
        <v>13790</v>
      </c>
      <c r="I174" t="s">
        <v>898</v>
      </c>
    </row>
    <row r="175" spans="8:9" x14ac:dyDescent="0.3">
      <c r="H175">
        <v>13790</v>
      </c>
      <c r="I175" t="s">
        <v>546</v>
      </c>
    </row>
    <row r="176" spans="8:9" x14ac:dyDescent="0.3">
      <c r="H176">
        <v>13800</v>
      </c>
      <c r="I176" t="s">
        <v>874</v>
      </c>
    </row>
    <row r="177" spans="8:9" x14ac:dyDescent="0.3">
      <c r="H177">
        <v>13810</v>
      </c>
      <c r="I177" t="s">
        <v>861</v>
      </c>
    </row>
    <row r="178" spans="8:9" x14ac:dyDescent="0.3">
      <c r="H178">
        <v>13820</v>
      </c>
      <c r="I178" t="s">
        <v>860</v>
      </c>
    </row>
    <row r="179" spans="8:9" x14ac:dyDescent="0.3">
      <c r="H179">
        <v>13820</v>
      </c>
      <c r="I179" t="s">
        <v>860</v>
      </c>
    </row>
    <row r="180" spans="8:9" x14ac:dyDescent="0.3">
      <c r="H180">
        <v>13821</v>
      </c>
      <c r="I180" t="s">
        <v>896</v>
      </c>
    </row>
    <row r="181" spans="8:9" x14ac:dyDescent="0.3">
      <c r="H181">
        <v>13821</v>
      </c>
      <c r="I181" t="s">
        <v>896</v>
      </c>
    </row>
    <row r="182" spans="8:9" x14ac:dyDescent="0.3">
      <c r="H182">
        <v>13830</v>
      </c>
      <c r="I182" t="s">
        <v>911</v>
      </c>
    </row>
    <row r="183" spans="8:9" x14ac:dyDescent="0.3">
      <c r="H183">
        <v>13830</v>
      </c>
      <c r="I183" t="s">
        <v>911</v>
      </c>
    </row>
    <row r="184" spans="8:9" x14ac:dyDescent="0.3">
      <c r="H184">
        <v>13840</v>
      </c>
      <c r="I184" t="s">
        <v>908</v>
      </c>
    </row>
    <row r="185" spans="8:9" x14ac:dyDescent="0.3">
      <c r="H185">
        <v>13850</v>
      </c>
      <c r="I185" t="s">
        <v>873</v>
      </c>
    </row>
    <row r="186" spans="8:9" x14ac:dyDescent="0.3">
      <c r="H186">
        <v>13860</v>
      </c>
      <c r="I186" t="s">
        <v>900</v>
      </c>
    </row>
    <row r="187" spans="8:9" x14ac:dyDescent="0.3">
      <c r="H187">
        <v>13870</v>
      </c>
      <c r="I187" t="s">
        <v>909</v>
      </c>
    </row>
    <row r="188" spans="8:9" x14ac:dyDescent="0.3">
      <c r="H188">
        <v>13880</v>
      </c>
      <c r="I188" t="s">
        <v>937</v>
      </c>
    </row>
    <row r="189" spans="8:9" x14ac:dyDescent="0.3">
      <c r="H189">
        <v>13890</v>
      </c>
      <c r="I189" t="s">
        <v>891</v>
      </c>
    </row>
    <row r="190" spans="8:9" x14ac:dyDescent="0.3">
      <c r="H190">
        <v>13910</v>
      </c>
      <c r="I190" t="s">
        <v>879</v>
      </c>
    </row>
    <row r="191" spans="8:9" x14ac:dyDescent="0.3">
      <c r="H191">
        <v>13920</v>
      </c>
      <c r="I191" t="s">
        <v>923</v>
      </c>
    </row>
    <row r="192" spans="8:9" x14ac:dyDescent="0.3">
      <c r="H192">
        <v>13930</v>
      </c>
      <c r="I192" t="s">
        <v>833</v>
      </c>
    </row>
    <row r="193" spans="8:9" x14ac:dyDescent="0.3">
      <c r="H193">
        <v>13940</v>
      </c>
      <c r="I193" t="s">
        <v>890</v>
      </c>
    </row>
    <row r="194" spans="8:9" x14ac:dyDescent="0.3">
      <c r="H194">
        <v>13950</v>
      </c>
      <c r="I194" t="s">
        <v>847</v>
      </c>
    </row>
    <row r="195" spans="8:9" x14ac:dyDescent="0.3">
      <c r="H195">
        <v>13960</v>
      </c>
      <c r="I195" t="s">
        <v>929</v>
      </c>
    </row>
    <row r="196" spans="8:9" x14ac:dyDescent="0.3">
      <c r="H196">
        <v>13980</v>
      </c>
      <c r="I196" t="s">
        <v>830</v>
      </c>
    </row>
    <row r="197" spans="8:9" x14ac:dyDescent="0.3">
      <c r="H197">
        <v>13980</v>
      </c>
      <c r="I197" t="s">
        <v>830</v>
      </c>
    </row>
    <row r="198" spans="8:9" x14ac:dyDescent="0.3">
      <c r="H198">
        <v>13990</v>
      </c>
      <c r="I198" t="s">
        <v>865</v>
      </c>
    </row>
    <row r="199" spans="8:9" x14ac:dyDescent="0.3">
      <c r="H199">
        <v>83000</v>
      </c>
      <c r="I199" t="s">
        <v>1086</v>
      </c>
    </row>
    <row r="200" spans="8:9" x14ac:dyDescent="0.3">
      <c r="H200">
        <v>83100</v>
      </c>
      <c r="I200" t="s">
        <v>1086</v>
      </c>
    </row>
    <row r="201" spans="8:9" x14ac:dyDescent="0.3">
      <c r="H201">
        <v>83110</v>
      </c>
      <c r="I201" t="s">
        <v>1072</v>
      </c>
    </row>
    <row r="202" spans="8:9" x14ac:dyDescent="0.3">
      <c r="H202">
        <v>83111</v>
      </c>
      <c r="I202" t="s">
        <v>968</v>
      </c>
    </row>
    <row r="203" spans="8:9" x14ac:dyDescent="0.3">
      <c r="H203">
        <v>83119</v>
      </c>
      <c r="I203" t="s">
        <v>987</v>
      </c>
    </row>
    <row r="204" spans="8:9" x14ac:dyDescent="0.3">
      <c r="H204">
        <v>83120</v>
      </c>
      <c r="I204" t="s">
        <v>1046</v>
      </c>
    </row>
    <row r="205" spans="8:9" x14ac:dyDescent="0.3">
      <c r="H205">
        <v>83120</v>
      </c>
      <c r="I205" t="s">
        <v>1065</v>
      </c>
    </row>
    <row r="206" spans="8:9" x14ac:dyDescent="0.3">
      <c r="H206">
        <v>83130</v>
      </c>
      <c r="I206" t="s">
        <v>273</v>
      </c>
    </row>
    <row r="207" spans="8:9" x14ac:dyDescent="0.3">
      <c r="H207">
        <v>83131</v>
      </c>
      <c r="I207" t="s">
        <v>962</v>
      </c>
    </row>
    <row r="208" spans="8:9" x14ac:dyDescent="0.3">
      <c r="H208">
        <v>83136</v>
      </c>
      <c r="I208" t="s">
        <v>1015</v>
      </c>
    </row>
    <row r="209" spans="8:9" x14ac:dyDescent="0.3">
      <c r="H209">
        <v>83136</v>
      </c>
      <c r="I209" t="s">
        <v>1019</v>
      </c>
    </row>
    <row r="210" spans="8:9" x14ac:dyDescent="0.3">
      <c r="H210">
        <v>83136</v>
      </c>
      <c r="I210" t="s">
        <v>1031</v>
      </c>
    </row>
    <row r="211" spans="8:9" x14ac:dyDescent="0.3">
      <c r="H211">
        <v>83136</v>
      </c>
      <c r="I211" t="s">
        <v>1032</v>
      </c>
    </row>
    <row r="212" spans="8:9" x14ac:dyDescent="0.3">
      <c r="H212">
        <v>83136</v>
      </c>
      <c r="I212" t="s">
        <v>1040</v>
      </c>
    </row>
    <row r="213" spans="8:9" x14ac:dyDescent="0.3">
      <c r="H213">
        <v>83136</v>
      </c>
      <c r="I213" t="s">
        <v>1057</v>
      </c>
    </row>
    <row r="214" spans="8:9" x14ac:dyDescent="0.3">
      <c r="H214">
        <v>83136</v>
      </c>
      <c r="I214" t="s">
        <v>1059</v>
      </c>
    </row>
    <row r="215" spans="8:9" x14ac:dyDescent="0.3">
      <c r="H215">
        <v>83136</v>
      </c>
      <c r="I215" t="s">
        <v>1062</v>
      </c>
    </row>
    <row r="216" spans="8:9" x14ac:dyDescent="0.3">
      <c r="H216">
        <v>83140</v>
      </c>
      <c r="I216" t="s">
        <v>1078</v>
      </c>
    </row>
    <row r="217" spans="8:9" x14ac:dyDescent="0.3">
      <c r="H217">
        <v>83140</v>
      </c>
      <c r="I217" t="s">
        <v>1078</v>
      </c>
    </row>
    <row r="218" spans="8:9" x14ac:dyDescent="0.3">
      <c r="H218">
        <v>83140</v>
      </c>
      <c r="I218" t="s">
        <v>1078</v>
      </c>
    </row>
    <row r="219" spans="8:9" x14ac:dyDescent="0.3">
      <c r="H219">
        <v>83143</v>
      </c>
      <c r="I219" t="s">
        <v>953</v>
      </c>
    </row>
    <row r="220" spans="8:9" x14ac:dyDescent="0.3">
      <c r="H220">
        <v>83149</v>
      </c>
      <c r="I220" t="s">
        <v>984</v>
      </c>
    </row>
    <row r="221" spans="8:9" x14ac:dyDescent="0.3">
      <c r="H221">
        <v>83150</v>
      </c>
      <c r="I221" t="s">
        <v>973</v>
      </c>
    </row>
    <row r="222" spans="8:9" x14ac:dyDescent="0.3">
      <c r="H222">
        <v>83160</v>
      </c>
      <c r="I222" t="s">
        <v>1092</v>
      </c>
    </row>
    <row r="223" spans="8:9" x14ac:dyDescent="0.3">
      <c r="H223">
        <v>83170</v>
      </c>
      <c r="I223" t="s">
        <v>986</v>
      </c>
    </row>
    <row r="224" spans="8:9" x14ac:dyDescent="0.3">
      <c r="H224">
        <v>83170</v>
      </c>
      <c r="I224" t="s">
        <v>991</v>
      </c>
    </row>
    <row r="225" spans="8:9" x14ac:dyDescent="0.3">
      <c r="H225">
        <v>83170</v>
      </c>
      <c r="I225" t="s">
        <v>167</v>
      </c>
    </row>
    <row r="226" spans="8:9" x14ac:dyDescent="0.3">
      <c r="H226">
        <v>83170</v>
      </c>
      <c r="I226" t="s">
        <v>1061</v>
      </c>
    </row>
    <row r="227" spans="8:9" x14ac:dyDescent="0.3">
      <c r="H227">
        <v>83170</v>
      </c>
      <c r="I227" t="s">
        <v>1089</v>
      </c>
    </row>
    <row r="228" spans="8:9" x14ac:dyDescent="0.3">
      <c r="H228">
        <v>83170</v>
      </c>
      <c r="I228" t="s">
        <v>1099</v>
      </c>
    </row>
    <row r="229" spans="8:9" x14ac:dyDescent="0.3">
      <c r="H229">
        <v>83190</v>
      </c>
      <c r="I229" t="s">
        <v>1042</v>
      </c>
    </row>
    <row r="230" spans="8:9" x14ac:dyDescent="0.3">
      <c r="H230">
        <v>83200</v>
      </c>
      <c r="I230" t="s">
        <v>1055</v>
      </c>
    </row>
    <row r="231" spans="8:9" x14ac:dyDescent="0.3">
      <c r="H231">
        <v>83200</v>
      </c>
      <c r="I231" t="s">
        <v>1086</v>
      </c>
    </row>
    <row r="232" spans="8:9" x14ac:dyDescent="0.3">
      <c r="H232">
        <v>83210</v>
      </c>
      <c r="I232" t="s">
        <v>980</v>
      </c>
    </row>
    <row r="233" spans="8:9" x14ac:dyDescent="0.3">
      <c r="H233">
        <v>83210</v>
      </c>
      <c r="I233" t="s">
        <v>1010</v>
      </c>
    </row>
    <row r="234" spans="8:9" x14ac:dyDescent="0.3">
      <c r="H234">
        <v>83210</v>
      </c>
      <c r="I234" t="s">
        <v>1079</v>
      </c>
    </row>
    <row r="235" spans="8:9" x14ac:dyDescent="0.3">
      <c r="H235">
        <v>83210</v>
      </c>
      <c r="I235" t="s">
        <v>1080</v>
      </c>
    </row>
    <row r="236" spans="8:9" x14ac:dyDescent="0.3">
      <c r="H236">
        <v>83210</v>
      </c>
      <c r="I236" t="s">
        <v>1081</v>
      </c>
    </row>
    <row r="237" spans="8:9" x14ac:dyDescent="0.3">
      <c r="H237">
        <v>83220</v>
      </c>
      <c r="I237" t="s">
        <v>1050</v>
      </c>
    </row>
    <row r="238" spans="8:9" x14ac:dyDescent="0.3">
      <c r="H238">
        <v>83230</v>
      </c>
      <c r="I238" t="s">
        <v>982</v>
      </c>
    </row>
    <row r="239" spans="8:9" x14ac:dyDescent="0.3">
      <c r="H239">
        <v>83240</v>
      </c>
      <c r="I239" t="s">
        <v>996</v>
      </c>
    </row>
    <row r="240" spans="8:9" x14ac:dyDescent="0.3">
      <c r="H240">
        <v>83250</v>
      </c>
      <c r="I240" t="s">
        <v>1026</v>
      </c>
    </row>
    <row r="241" spans="8:9" x14ac:dyDescent="0.3">
      <c r="H241">
        <v>83260</v>
      </c>
      <c r="I241" t="s">
        <v>1004</v>
      </c>
    </row>
    <row r="242" spans="8:9" x14ac:dyDescent="0.3">
      <c r="H242">
        <v>83260</v>
      </c>
      <c r="I242" t="s">
        <v>1004</v>
      </c>
    </row>
    <row r="243" spans="8:9" x14ac:dyDescent="0.3">
      <c r="H243">
        <v>83270</v>
      </c>
      <c r="I243" t="s">
        <v>1063</v>
      </c>
    </row>
    <row r="244" spans="8:9" x14ac:dyDescent="0.3">
      <c r="H244">
        <v>83270</v>
      </c>
      <c r="I244" t="s">
        <v>1063</v>
      </c>
    </row>
    <row r="245" spans="8:9" x14ac:dyDescent="0.3">
      <c r="H245">
        <v>83270</v>
      </c>
      <c r="I245" t="s">
        <v>1063</v>
      </c>
    </row>
    <row r="246" spans="8:9" x14ac:dyDescent="0.3">
      <c r="H246">
        <v>83270</v>
      </c>
      <c r="I246" t="s">
        <v>1063</v>
      </c>
    </row>
    <row r="247" spans="8:9" x14ac:dyDescent="0.3">
      <c r="H247">
        <v>83300</v>
      </c>
      <c r="I247" t="s">
        <v>955</v>
      </c>
    </row>
    <row r="248" spans="8:9" x14ac:dyDescent="0.3">
      <c r="H248">
        <v>83300</v>
      </c>
      <c r="I248" t="s">
        <v>955</v>
      </c>
    </row>
    <row r="249" spans="8:9" x14ac:dyDescent="0.3">
      <c r="H249">
        <v>83300</v>
      </c>
      <c r="I249" t="s">
        <v>1007</v>
      </c>
    </row>
    <row r="250" spans="8:9" x14ac:dyDescent="0.3">
      <c r="H250">
        <v>83310</v>
      </c>
      <c r="I250" t="s">
        <v>999</v>
      </c>
    </row>
    <row r="251" spans="8:9" x14ac:dyDescent="0.3">
      <c r="H251">
        <v>83310</v>
      </c>
      <c r="I251" t="s">
        <v>1023</v>
      </c>
    </row>
    <row r="252" spans="8:9" x14ac:dyDescent="0.3">
      <c r="H252">
        <v>83310</v>
      </c>
      <c r="I252" t="s">
        <v>1023</v>
      </c>
    </row>
    <row r="253" spans="8:9" x14ac:dyDescent="0.3">
      <c r="H253">
        <v>83310</v>
      </c>
      <c r="I253" t="s">
        <v>1034</v>
      </c>
    </row>
    <row r="254" spans="8:9" x14ac:dyDescent="0.3">
      <c r="H254">
        <v>83320</v>
      </c>
      <c r="I254" t="s">
        <v>995</v>
      </c>
    </row>
    <row r="255" spans="8:9" x14ac:dyDescent="0.3">
      <c r="H255">
        <v>83330</v>
      </c>
      <c r="I255" t="s">
        <v>979</v>
      </c>
    </row>
    <row r="256" spans="8:9" x14ac:dyDescent="0.3">
      <c r="H256">
        <v>83330</v>
      </c>
      <c r="I256" t="s">
        <v>221</v>
      </c>
    </row>
    <row r="257" spans="8:9" x14ac:dyDescent="0.3">
      <c r="H257">
        <v>83330</v>
      </c>
      <c r="I257" t="s">
        <v>221</v>
      </c>
    </row>
    <row r="258" spans="8:9" x14ac:dyDescent="0.3">
      <c r="H258">
        <v>83330</v>
      </c>
      <c r="I258" t="s">
        <v>221</v>
      </c>
    </row>
    <row r="259" spans="8:9" x14ac:dyDescent="0.3">
      <c r="H259">
        <v>83330</v>
      </c>
      <c r="I259" t="s">
        <v>221</v>
      </c>
    </row>
    <row r="260" spans="8:9" x14ac:dyDescent="0.3">
      <c r="H260">
        <v>83330</v>
      </c>
      <c r="I260" t="s">
        <v>221</v>
      </c>
    </row>
    <row r="261" spans="8:9" x14ac:dyDescent="0.3">
      <c r="H261">
        <v>83330</v>
      </c>
      <c r="I261" t="s">
        <v>1009</v>
      </c>
    </row>
    <row r="262" spans="8:9" x14ac:dyDescent="0.3">
      <c r="H262">
        <v>83340</v>
      </c>
      <c r="I262" t="s">
        <v>988</v>
      </c>
    </row>
    <row r="263" spans="8:9" x14ac:dyDescent="0.3">
      <c r="H263">
        <v>83340</v>
      </c>
      <c r="I263" t="s">
        <v>992</v>
      </c>
    </row>
    <row r="264" spans="8:9" x14ac:dyDescent="0.3">
      <c r="H264">
        <v>83340</v>
      </c>
      <c r="I264" t="s">
        <v>1013</v>
      </c>
    </row>
    <row r="265" spans="8:9" x14ac:dyDescent="0.3">
      <c r="H265">
        <v>83340</v>
      </c>
      <c r="I265" t="s">
        <v>1028</v>
      </c>
    </row>
    <row r="266" spans="8:9" x14ac:dyDescent="0.3">
      <c r="H266">
        <v>83340</v>
      </c>
      <c r="I266" t="s">
        <v>1030</v>
      </c>
    </row>
    <row r="267" spans="8:9" x14ac:dyDescent="0.3">
      <c r="H267">
        <v>83340</v>
      </c>
      <c r="I267" t="s">
        <v>1085</v>
      </c>
    </row>
    <row r="268" spans="8:9" x14ac:dyDescent="0.3">
      <c r="H268">
        <v>83350</v>
      </c>
      <c r="I268" t="s">
        <v>1053</v>
      </c>
    </row>
    <row r="269" spans="8:9" x14ac:dyDescent="0.3">
      <c r="H269">
        <v>83370</v>
      </c>
      <c r="I269" t="s">
        <v>1017</v>
      </c>
    </row>
    <row r="270" spans="8:9" x14ac:dyDescent="0.3">
      <c r="H270">
        <v>83380</v>
      </c>
      <c r="I270" t="s">
        <v>1058</v>
      </c>
    </row>
    <row r="271" spans="8:9" x14ac:dyDescent="0.3">
      <c r="H271">
        <v>83390</v>
      </c>
      <c r="I271" t="s">
        <v>1006</v>
      </c>
    </row>
    <row r="272" spans="8:9" x14ac:dyDescent="0.3">
      <c r="H272">
        <v>83390</v>
      </c>
      <c r="I272" t="s">
        <v>1043</v>
      </c>
    </row>
    <row r="273" spans="8:9" x14ac:dyDescent="0.3">
      <c r="H273">
        <v>83390</v>
      </c>
      <c r="I273" t="s">
        <v>1052</v>
      </c>
    </row>
    <row r="274" spans="8:9" x14ac:dyDescent="0.3">
      <c r="H274">
        <v>83400</v>
      </c>
      <c r="I274" t="s">
        <v>1024</v>
      </c>
    </row>
    <row r="275" spans="8:9" x14ac:dyDescent="0.3">
      <c r="H275">
        <v>83400</v>
      </c>
      <c r="I275" t="s">
        <v>1024</v>
      </c>
    </row>
    <row r="276" spans="8:9" x14ac:dyDescent="0.3">
      <c r="H276">
        <v>83400</v>
      </c>
      <c r="I276" t="s">
        <v>1024</v>
      </c>
    </row>
    <row r="277" spans="8:9" x14ac:dyDescent="0.3">
      <c r="H277">
        <v>83400</v>
      </c>
      <c r="I277" t="s">
        <v>1024</v>
      </c>
    </row>
    <row r="278" spans="8:9" x14ac:dyDescent="0.3">
      <c r="H278">
        <v>83400</v>
      </c>
      <c r="I278" t="s">
        <v>1024</v>
      </c>
    </row>
    <row r="279" spans="8:9" x14ac:dyDescent="0.3">
      <c r="H279">
        <v>83400</v>
      </c>
      <c r="I279" t="s">
        <v>1024</v>
      </c>
    </row>
    <row r="280" spans="8:9" x14ac:dyDescent="0.3">
      <c r="H280">
        <v>83400</v>
      </c>
      <c r="I280" t="s">
        <v>1024</v>
      </c>
    </row>
    <row r="281" spans="8:9" x14ac:dyDescent="0.3">
      <c r="H281">
        <v>83400</v>
      </c>
      <c r="I281" t="s">
        <v>1024</v>
      </c>
    </row>
    <row r="282" spans="8:9" x14ac:dyDescent="0.3">
      <c r="H282">
        <v>83400</v>
      </c>
      <c r="I282" t="s">
        <v>1024</v>
      </c>
    </row>
    <row r="283" spans="8:9" x14ac:dyDescent="0.3">
      <c r="H283">
        <v>83400</v>
      </c>
      <c r="I283" t="s">
        <v>1024</v>
      </c>
    </row>
    <row r="284" spans="8:9" x14ac:dyDescent="0.3">
      <c r="H284">
        <v>83420</v>
      </c>
      <c r="I284" t="s">
        <v>1005</v>
      </c>
    </row>
    <row r="285" spans="8:9" x14ac:dyDescent="0.3">
      <c r="H285">
        <v>83430</v>
      </c>
      <c r="I285" t="s">
        <v>1101</v>
      </c>
    </row>
    <row r="286" spans="8:9" x14ac:dyDescent="0.3">
      <c r="H286">
        <v>83440</v>
      </c>
      <c r="I286" t="s">
        <v>957</v>
      </c>
    </row>
    <row r="287" spans="8:9" x14ac:dyDescent="0.3">
      <c r="H287">
        <v>83440</v>
      </c>
      <c r="I287" t="s">
        <v>1011</v>
      </c>
    </row>
    <row r="288" spans="8:9" x14ac:dyDescent="0.3">
      <c r="H288">
        <v>83440</v>
      </c>
      <c r="I288" t="s">
        <v>946</v>
      </c>
    </row>
    <row r="289" spans="8:9" x14ac:dyDescent="0.3">
      <c r="H289">
        <v>83440</v>
      </c>
      <c r="I289" t="s">
        <v>1035</v>
      </c>
    </row>
    <row r="290" spans="8:9" x14ac:dyDescent="0.3">
      <c r="H290">
        <v>83440</v>
      </c>
      <c r="I290" t="s">
        <v>1067</v>
      </c>
    </row>
    <row r="291" spans="8:9" x14ac:dyDescent="0.3">
      <c r="H291">
        <v>83440</v>
      </c>
      <c r="I291" t="s">
        <v>1073</v>
      </c>
    </row>
    <row r="292" spans="8:9" x14ac:dyDescent="0.3">
      <c r="H292">
        <v>83440</v>
      </c>
      <c r="I292" t="s">
        <v>1073</v>
      </c>
    </row>
    <row r="293" spans="8:9" x14ac:dyDescent="0.3">
      <c r="H293">
        <v>83440</v>
      </c>
      <c r="I293" t="s">
        <v>1082</v>
      </c>
    </row>
    <row r="294" spans="8:9" x14ac:dyDescent="0.3">
      <c r="H294">
        <v>83440</v>
      </c>
      <c r="I294" t="s">
        <v>1087</v>
      </c>
    </row>
    <row r="295" spans="8:9" x14ac:dyDescent="0.3">
      <c r="H295">
        <v>83460</v>
      </c>
      <c r="I295" t="s">
        <v>969</v>
      </c>
    </row>
    <row r="296" spans="8:9" x14ac:dyDescent="0.3">
      <c r="H296">
        <v>83460</v>
      </c>
      <c r="I296" t="s">
        <v>1083</v>
      </c>
    </row>
    <row r="297" spans="8:9" x14ac:dyDescent="0.3">
      <c r="H297">
        <v>83470</v>
      </c>
      <c r="I297" t="s">
        <v>1041</v>
      </c>
    </row>
    <row r="298" spans="8:9" x14ac:dyDescent="0.3">
      <c r="H298">
        <v>83470</v>
      </c>
      <c r="I298" t="s">
        <v>1048</v>
      </c>
    </row>
    <row r="299" spans="8:9" x14ac:dyDescent="0.3">
      <c r="H299">
        <v>83470</v>
      </c>
      <c r="I299" t="s">
        <v>1066</v>
      </c>
    </row>
    <row r="300" spans="8:9" x14ac:dyDescent="0.3">
      <c r="H300">
        <v>83470</v>
      </c>
      <c r="I300" t="s">
        <v>1074</v>
      </c>
    </row>
    <row r="301" spans="8:9" x14ac:dyDescent="0.3">
      <c r="H301">
        <v>83480</v>
      </c>
      <c r="I301" t="s">
        <v>1051</v>
      </c>
    </row>
    <row r="302" spans="8:9" x14ac:dyDescent="0.3">
      <c r="H302">
        <v>83490</v>
      </c>
      <c r="I302" t="s">
        <v>1038</v>
      </c>
    </row>
    <row r="303" spans="8:9" x14ac:dyDescent="0.3">
      <c r="H303">
        <v>83500</v>
      </c>
      <c r="I303" t="s">
        <v>1075</v>
      </c>
    </row>
    <row r="304" spans="8:9" x14ac:dyDescent="0.3">
      <c r="H304">
        <v>83500</v>
      </c>
      <c r="I304" t="s">
        <v>1075</v>
      </c>
    </row>
    <row r="305" spans="8:9" x14ac:dyDescent="0.3">
      <c r="H305">
        <v>83500</v>
      </c>
      <c r="I305" t="s">
        <v>1075</v>
      </c>
    </row>
    <row r="306" spans="8:9" x14ac:dyDescent="0.3">
      <c r="H306">
        <v>83510</v>
      </c>
      <c r="I306" t="s">
        <v>1027</v>
      </c>
    </row>
    <row r="307" spans="8:9" x14ac:dyDescent="0.3">
      <c r="H307">
        <v>83510</v>
      </c>
      <c r="I307" t="s">
        <v>1102</v>
      </c>
    </row>
    <row r="308" spans="8:9" x14ac:dyDescent="0.3">
      <c r="H308">
        <v>83520</v>
      </c>
      <c r="I308" t="s">
        <v>1058</v>
      </c>
    </row>
    <row r="309" spans="8:9" x14ac:dyDescent="0.3">
      <c r="H309">
        <v>83530</v>
      </c>
      <c r="I309" t="s">
        <v>951</v>
      </c>
    </row>
    <row r="310" spans="8:9" x14ac:dyDescent="0.3">
      <c r="H310">
        <v>83530</v>
      </c>
      <c r="I310" t="s">
        <v>951</v>
      </c>
    </row>
    <row r="311" spans="8:9" x14ac:dyDescent="0.3">
      <c r="H311">
        <v>83530</v>
      </c>
      <c r="I311" t="s">
        <v>951</v>
      </c>
    </row>
    <row r="312" spans="8:9" x14ac:dyDescent="0.3">
      <c r="H312">
        <v>83530</v>
      </c>
      <c r="I312" t="s">
        <v>951</v>
      </c>
    </row>
    <row r="313" spans="8:9" x14ac:dyDescent="0.3">
      <c r="H313">
        <v>83550</v>
      </c>
      <c r="I313" t="s">
        <v>1096</v>
      </c>
    </row>
    <row r="314" spans="8:9" x14ac:dyDescent="0.3">
      <c r="H314">
        <v>83560</v>
      </c>
      <c r="I314" t="s">
        <v>826</v>
      </c>
    </row>
    <row r="315" spans="8:9" x14ac:dyDescent="0.3">
      <c r="H315">
        <v>83560</v>
      </c>
      <c r="I315" t="s">
        <v>471</v>
      </c>
    </row>
    <row r="316" spans="8:9" x14ac:dyDescent="0.3">
      <c r="H316">
        <v>83560</v>
      </c>
      <c r="I316" t="s">
        <v>1021</v>
      </c>
    </row>
    <row r="317" spans="8:9" x14ac:dyDescent="0.3">
      <c r="H317">
        <v>83560</v>
      </c>
      <c r="I317" t="s">
        <v>947</v>
      </c>
    </row>
    <row r="318" spans="8:9" x14ac:dyDescent="0.3">
      <c r="H318">
        <v>83560</v>
      </c>
      <c r="I318" t="s">
        <v>949</v>
      </c>
    </row>
    <row r="319" spans="8:9" x14ac:dyDescent="0.3">
      <c r="H319">
        <v>83560</v>
      </c>
      <c r="I319" t="s">
        <v>1064</v>
      </c>
    </row>
    <row r="320" spans="8:9" x14ac:dyDescent="0.3">
      <c r="H320">
        <v>83560</v>
      </c>
      <c r="I320" t="s">
        <v>1094</v>
      </c>
    </row>
    <row r="321" spans="8:9" x14ac:dyDescent="0.3">
      <c r="H321">
        <v>83560</v>
      </c>
      <c r="I321" t="s">
        <v>1098</v>
      </c>
    </row>
    <row r="322" spans="8:9" x14ac:dyDescent="0.3">
      <c r="H322">
        <v>83570</v>
      </c>
      <c r="I322" t="s">
        <v>993</v>
      </c>
    </row>
    <row r="323" spans="8:9" x14ac:dyDescent="0.3">
      <c r="H323">
        <v>83570</v>
      </c>
      <c r="I323" t="s">
        <v>1002</v>
      </c>
    </row>
    <row r="324" spans="8:9" x14ac:dyDescent="0.3">
      <c r="H324">
        <v>83570</v>
      </c>
      <c r="I324" t="s">
        <v>1003</v>
      </c>
    </row>
    <row r="325" spans="8:9" x14ac:dyDescent="0.3">
      <c r="H325">
        <v>83570</v>
      </c>
      <c r="I325" t="s">
        <v>1008</v>
      </c>
    </row>
    <row r="326" spans="8:9" x14ac:dyDescent="0.3">
      <c r="H326">
        <v>83570</v>
      </c>
      <c r="I326" t="s">
        <v>1036</v>
      </c>
    </row>
    <row r="327" spans="8:9" x14ac:dyDescent="0.3">
      <c r="H327">
        <v>83580</v>
      </c>
      <c r="I327" t="s">
        <v>1020</v>
      </c>
    </row>
    <row r="328" spans="8:9" x14ac:dyDescent="0.3">
      <c r="H328">
        <v>83590</v>
      </c>
      <c r="I328" t="s">
        <v>1022</v>
      </c>
    </row>
    <row r="329" spans="8:9" x14ac:dyDescent="0.3">
      <c r="H329">
        <v>83600</v>
      </c>
      <c r="I329" t="s">
        <v>966</v>
      </c>
    </row>
    <row r="330" spans="8:9" x14ac:dyDescent="0.3">
      <c r="H330">
        <v>83600</v>
      </c>
      <c r="I330" t="s">
        <v>972</v>
      </c>
    </row>
    <row r="331" spans="8:9" x14ac:dyDescent="0.3">
      <c r="H331">
        <v>83600</v>
      </c>
      <c r="I331" t="s">
        <v>1017</v>
      </c>
    </row>
    <row r="332" spans="8:9" x14ac:dyDescent="0.3">
      <c r="H332">
        <v>83610</v>
      </c>
      <c r="I332" t="s">
        <v>1000</v>
      </c>
    </row>
    <row r="333" spans="8:9" x14ac:dyDescent="0.3">
      <c r="H333">
        <v>83630</v>
      </c>
      <c r="I333" t="s">
        <v>967</v>
      </c>
    </row>
    <row r="334" spans="8:9" x14ac:dyDescent="0.3">
      <c r="H334">
        <v>83630</v>
      </c>
      <c r="I334" t="s">
        <v>970</v>
      </c>
    </row>
    <row r="335" spans="8:9" x14ac:dyDescent="0.3">
      <c r="H335">
        <v>83630</v>
      </c>
      <c r="I335" t="s">
        <v>971</v>
      </c>
    </row>
    <row r="336" spans="8:9" x14ac:dyDescent="0.3">
      <c r="H336">
        <v>83630</v>
      </c>
      <c r="I336" t="s">
        <v>977</v>
      </c>
    </row>
    <row r="337" spans="8:9" x14ac:dyDescent="0.3">
      <c r="H337">
        <v>83630</v>
      </c>
      <c r="I337" t="s">
        <v>978</v>
      </c>
    </row>
    <row r="338" spans="8:9" x14ac:dyDescent="0.3">
      <c r="H338">
        <v>83630</v>
      </c>
      <c r="I338" t="s">
        <v>1033</v>
      </c>
    </row>
    <row r="339" spans="8:9" x14ac:dyDescent="0.3">
      <c r="H339">
        <v>83630</v>
      </c>
      <c r="I339" t="s">
        <v>1054</v>
      </c>
    </row>
    <row r="340" spans="8:9" x14ac:dyDescent="0.3">
      <c r="H340">
        <v>83630</v>
      </c>
      <c r="I340" t="s">
        <v>1071</v>
      </c>
    </row>
    <row r="341" spans="8:9" x14ac:dyDescent="0.3">
      <c r="H341">
        <v>83630</v>
      </c>
      <c r="I341" t="s">
        <v>1095</v>
      </c>
    </row>
    <row r="342" spans="8:9" x14ac:dyDescent="0.3">
      <c r="H342">
        <v>83640</v>
      </c>
      <c r="I342" t="s">
        <v>1045</v>
      </c>
    </row>
    <row r="343" spans="8:9" x14ac:dyDescent="0.3">
      <c r="H343">
        <v>83640</v>
      </c>
      <c r="I343" t="s">
        <v>1069</v>
      </c>
    </row>
    <row r="344" spans="8:9" x14ac:dyDescent="0.3">
      <c r="H344">
        <v>83660</v>
      </c>
      <c r="I344" t="s">
        <v>994</v>
      </c>
    </row>
    <row r="345" spans="8:9" x14ac:dyDescent="0.3">
      <c r="H345">
        <v>83670</v>
      </c>
      <c r="I345" t="s">
        <v>976</v>
      </c>
    </row>
    <row r="346" spans="8:9" x14ac:dyDescent="0.3">
      <c r="H346">
        <v>83670</v>
      </c>
      <c r="I346" t="s">
        <v>997</v>
      </c>
    </row>
    <row r="347" spans="8:9" x14ac:dyDescent="0.3">
      <c r="H347">
        <v>83670</v>
      </c>
      <c r="I347" t="s">
        <v>1016</v>
      </c>
    </row>
    <row r="348" spans="8:9" x14ac:dyDescent="0.3">
      <c r="H348">
        <v>83670</v>
      </c>
      <c r="I348" t="s">
        <v>1037</v>
      </c>
    </row>
    <row r="349" spans="8:9" x14ac:dyDescent="0.3">
      <c r="H349">
        <v>83670</v>
      </c>
      <c r="I349" t="s">
        <v>1047</v>
      </c>
    </row>
    <row r="350" spans="8:9" x14ac:dyDescent="0.3">
      <c r="H350">
        <v>83670</v>
      </c>
      <c r="I350" t="s">
        <v>1084</v>
      </c>
    </row>
    <row r="351" spans="8:9" x14ac:dyDescent="0.3">
      <c r="H351">
        <v>83670</v>
      </c>
      <c r="I351" t="s">
        <v>1093</v>
      </c>
    </row>
    <row r="352" spans="8:9" x14ac:dyDescent="0.3">
      <c r="H352">
        <v>83680</v>
      </c>
      <c r="I352" t="s">
        <v>1018</v>
      </c>
    </row>
    <row r="353" spans="8:9" x14ac:dyDescent="0.3">
      <c r="H353">
        <v>83690</v>
      </c>
      <c r="I353" t="s">
        <v>1070</v>
      </c>
    </row>
    <row r="354" spans="8:9" x14ac:dyDescent="0.3">
      <c r="H354">
        <v>83690</v>
      </c>
      <c r="I354" t="s">
        <v>1077</v>
      </c>
    </row>
    <row r="355" spans="8:9" x14ac:dyDescent="0.3">
      <c r="H355">
        <v>83690</v>
      </c>
      <c r="I355" t="s">
        <v>1088</v>
      </c>
    </row>
    <row r="356" spans="8:9" x14ac:dyDescent="0.3">
      <c r="H356">
        <v>83690</v>
      </c>
      <c r="I356" t="s">
        <v>1097</v>
      </c>
    </row>
    <row r="357" spans="8:9" x14ac:dyDescent="0.3">
      <c r="H357">
        <v>83700</v>
      </c>
      <c r="I357" t="s">
        <v>951</v>
      </c>
    </row>
    <row r="358" spans="8:9" x14ac:dyDescent="0.3">
      <c r="H358">
        <v>83700</v>
      </c>
      <c r="I358" t="s">
        <v>951</v>
      </c>
    </row>
    <row r="359" spans="8:9" x14ac:dyDescent="0.3">
      <c r="H359">
        <v>83720</v>
      </c>
      <c r="I359" t="s">
        <v>1090</v>
      </c>
    </row>
    <row r="360" spans="8:9" x14ac:dyDescent="0.3">
      <c r="H360">
        <v>83740</v>
      </c>
      <c r="I360" t="s">
        <v>989</v>
      </c>
    </row>
    <row r="361" spans="8:9" x14ac:dyDescent="0.3">
      <c r="H361">
        <v>83740</v>
      </c>
      <c r="I361" t="s">
        <v>989</v>
      </c>
    </row>
    <row r="362" spans="8:9" x14ac:dyDescent="0.3">
      <c r="H362">
        <v>83780</v>
      </c>
      <c r="I362" t="s">
        <v>1014</v>
      </c>
    </row>
    <row r="363" spans="8:9" x14ac:dyDescent="0.3">
      <c r="H363">
        <v>83790</v>
      </c>
      <c r="I363" t="s">
        <v>1044</v>
      </c>
    </row>
    <row r="364" spans="8:9" x14ac:dyDescent="0.3">
      <c r="H364">
        <v>83820</v>
      </c>
      <c r="I364" t="s">
        <v>1100</v>
      </c>
    </row>
    <row r="365" spans="8:9" x14ac:dyDescent="0.3">
      <c r="H365">
        <v>83820</v>
      </c>
      <c r="I365" t="s">
        <v>1100</v>
      </c>
    </row>
    <row r="366" spans="8:9" x14ac:dyDescent="0.3">
      <c r="H366">
        <v>83830</v>
      </c>
      <c r="I366" t="s">
        <v>975</v>
      </c>
    </row>
    <row r="367" spans="8:9" x14ac:dyDescent="0.3">
      <c r="H367">
        <v>83830</v>
      </c>
      <c r="I367" t="s">
        <v>990</v>
      </c>
    </row>
    <row r="368" spans="8:9" x14ac:dyDescent="0.3">
      <c r="H368">
        <v>83830</v>
      </c>
      <c r="I368" t="s">
        <v>998</v>
      </c>
    </row>
    <row r="369" spans="8:9" x14ac:dyDescent="0.3">
      <c r="H369">
        <v>83830</v>
      </c>
      <c r="I369" t="s">
        <v>1012</v>
      </c>
    </row>
    <row r="370" spans="8:9" x14ac:dyDescent="0.3">
      <c r="H370">
        <v>83840</v>
      </c>
      <c r="I370" t="s">
        <v>974</v>
      </c>
    </row>
    <row r="371" spans="8:9" x14ac:dyDescent="0.3">
      <c r="H371">
        <v>83840</v>
      </c>
      <c r="I371" t="s">
        <v>964</v>
      </c>
    </row>
    <row r="372" spans="8:9" x14ac:dyDescent="0.3">
      <c r="H372">
        <v>83840</v>
      </c>
      <c r="I372" t="s">
        <v>983</v>
      </c>
    </row>
    <row r="373" spans="8:9" x14ac:dyDescent="0.3">
      <c r="H373">
        <v>83840</v>
      </c>
      <c r="I373" t="s">
        <v>985</v>
      </c>
    </row>
    <row r="374" spans="8:9" x14ac:dyDescent="0.3">
      <c r="H374">
        <v>83840</v>
      </c>
      <c r="I374" t="s">
        <v>462</v>
      </c>
    </row>
    <row r="375" spans="8:9" x14ac:dyDescent="0.3">
      <c r="H375">
        <v>83840</v>
      </c>
      <c r="I375" t="s">
        <v>1001</v>
      </c>
    </row>
    <row r="376" spans="8:9" x14ac:dyDescent="0.3">
      <c r="H376">
        <v>83840</v>
      </c>
      <c r="I376" t="s">
        <v>1029</v>
      </c>
    </row>
    <row r="377" spans="8:9" x14ac:dyDescent="0.3">
      <c r="H377">
        <v>83840</v>
      </c>
      <c r="I377" t="s">
        <v>1060</v>
      </c>
    </row>
    <row r="378" spans="8:9" x14ac:dyDescent="0.3">
      <c r="H378">
        <v>83840</v>
      </c>
      <c r="I378" t="s">
        <v>1091</v>
      </c>
    </row>
    <row r="379" spans="8:9" x14ac:dyDescent="0.3">
      <c r="H379">
        <v>83860</v>
      </c>
      <c r="I379" t="s">
        <v>1039</v>
      </c>
    </row>
    <row r="380" spans="8:9" x14ac:dyDescent="0.3">
      <c r="H380">
        <v>83870</v>
      </c>
      <c r="I380" t="s">
        <v>1076</v>
      </c>
    </row>
    <row r="381" spans="8:9" x14ac:dyDescent="0.3">
      <c r="H381">
        <v>83890</v>
      </c>
      <c r="I381" t="s">
        <v>981</v>
      </c>
    </row>
    <row r="382" spans="8:9" x14ac:dyDescent="0.3">
      <c r="H382">
        <v>83910</v>
      </c>
      <c r="I382" t="s">
        <v>1049</v>
      </c>
    </row>
    <row r="383" spans="8:9" x14ac:dyDescent="0.3">
      <c r="H383">
        <v>83920</v>
      </c>
      <c r="I383" t="s">
        <v>950</v>
      </c>
    </row>
    <row r="384" spans="8:9" x14ac:dyDescent="0.3">
      <c r="H384">
        <v>83980</v>
      </c>
      <c r="I384" t="s">
        <v>1025</v>
      </c>
    </row>
    <row r="385" spans="8:9" x14ac:dyDescent="0.3">
      <c r="H385">
        <v>83980</v>
      </c>
      <c r="I385" t="s">
        <v>1025</v>
      </c>
    </row>
    <row r="386" spans="8:9" x14ac:dyDescent="0.3">
      <c r="H386">
        <v>83990</v>
      </c>
      <c r="I386" t="s">
        <v>1068</v>
      </c>
    </row>
    <row r="387" spans="8:9" x14ac:dyDescent="0.3">
      <c r="H387">
        <v>84000</v>
      </c>
      <c r="I387" t="s">
        <v>1108</v>
      </c>
    </row>
    <row r="388" spans="8:9" x14ac:dyDescent="0.3">
      <c r="H388">
        <v>84100</v>
      </c>
      <c r="I388" t="s">
        <v>1181</v>
      </c>
    </row>
    <row r="389" spans="8:9" x14ac:dyDescent="0.3">
      <c r="H389">
        <v>84100</v>
      </c>
      <c r="I389" t="s">
        <v>1225</v>
      </c>
    </row>
    <row r="390" spans="8:9" x14ac:dyDescent="0.3">
      <c r="H390">
        <v>84110</v>
      </c>
      <c r="I390" t="s">
        <v>1123</v>
      </c>
    </row>
    <row r="391" spans="8:9" x14ac:dyDescent="0.3">
      <c r="H391">
        <v>84110</v>
      </c>
      <c r="I391" t="s">
        <v>1141</v>
      </c>
    </row>
    <row r="392" spans="8:9" x14ac:dyDescent="0.3">
      <c r="H392">
        <v>84110</v>
      </c>
      <c r="I392" t="s">
        <v>1146</v>
      </c>
    </row>
    <row r="393" spans="8:9" x14ac:dyDescent="0.3">
      <c r="H393">
        <v>84110</v>
      </c>
      <c r="I393" t="s">
        <v>1187</v>
      </c>
    </row>
    <row r="394" spans="8:9" x14ac:dyDescent="0.3">
      <c r="H394">
        <v>84110</v>
      </c>
      <c r="I394" t="s">
        <v>1189</v>
      </c>
    </row>
    <row r="395" spans="8:9" x14ac:dyDescent="0.3">
      <c r="H395">
        <v>84110</v>
      </c>
      <c r="I395" t="s">
        <v>1191</v>
      </c>
    </row>
    <row r="396" spans="8:9" x14ac:dyDescent="0.3">
      <c r="H396">
        <v>84110</v>
      </c>
      <c r="I396" t="s">
        <v>1196</v>
      </c>
    </row>
    <row r="397" spans="8:9" x14ac:dyDescent="0.3">
      <c r="H397">
        <v>84110</v>
      </c>
      <c r="I397" t="s">
        <v>1201</v>
      </c>
    </row>
    <row r="398" spans="8:9" x14ac:dyDescent="0.3">
      <c r="H398">
        <v>84110</v>
      </c>
      <c r="I398" t="s">
        <v>1206</v>
      </c>
    </row>
    <row r="399" spans="8:9" x14ac:dyDescent="0.3">
      <c r="H399">
        <v>84110</v>
      </c>
      <c r="I399" t="s">
        <v>1216</v>
      </c>
    </row>
    <row r="400" spans="8:9" x14ac:dyDescent="0.3">
      <c r="H400">
        <v>84110</v>
      </c>
      <c r="I400" t="s">
        <v>1227</v>
      </c>
    </row>
    <row r="401" spans="8:9" x14ac:dyDescent="0.3">
      <c r="H401">
        <v>84110</v>
      </c>
      <c r="I401" t="s">
        <v>945</v>
      </c>
    </row>
    <row r="402" spans="8:9" x14ac:dyDescent="0.3">
      <c r="H402">
        <v>84120</v>
      </c>
      <c r="I402" t="s">
        <v>1111</v>
      </c>
    </row>
    <row r="403" spans="8:9" x14ac:dyDescent="0.3">
      <c r="H403">
        <v>84120</v>
      </c>
      <c r="I403" t="s">
        <v>1115</v>
      </c>
    </row>
    <row r="404" spans="8:9" x14ac:dyDescent="0.3">
      <c r="H404">
        <v>84120</v>
      </c>
      <c r="I404" t="s">
        <v>300</v>
      </c>
    </row>
    <row r="405" spans="8:9" x14ac:dyDescent="0.3">
      <c r="H405">
        <v>84120</v>
      </c>
      <c r="I405" t="s">
        <v>1183</v>
      </c>
    </row>
    <row r="406" spans="8:9" x14ac:dyDescent="0.3">
      <c r="H406">
        <v>84130</v>
      </c>
      <c r="I406" t="s">
        <v>965</v>
      </c>
    </row>
    <row r="407" spans="8:9" x14ac:dyDescent="0.3">
      <c r="H407">
        <v>84140</v>
      </c>
      <c r="I407" t="s">
        <v>1108</v>
      </c>
    </row>
    <row r="408" spans="8:9" x14ac:dyDescent="0.3">
      <c r="H408">
        <v>84150</v>
      </c>
      <c r="I408" t="s">
        <v>827</v>
      </c>
    </row>
    <row r="409" spans="8:9" x14ac:dyDescent="0.3">
      <c r="H409">
        <v>84150</v>
      </c>
      <c r="I409" t="s">
        <v>1237</v>
      </c>
    </row>
    <row r="410" spans="8:9" x14ac:dyDescent="0.3">
      <c r="H410">
        <v>84160</v>
      </c>
      <c r="I410" t="s">
        <v>1127</v>
      </c>
    </row>
    <row r="411" spans="8:9" x14ac:dyDescent="0.3">
      <c r="H411">
        <v>84160</v>
      </c>
      <c r="I411" t="s">
        <v>1143</v>
      </c>
    </row>
    <row r="412" spans="8:9" x14ac:dyDescent="0.3">
      <c r="H412">
        <v>84160</v>
      </c>
      <c r="I412" t="s">
        <v>1165</v>
      </c>
    </row>
    <row r="413" spans="8:9" x14ac:dyDescent="0.3">
      <c r="H413">
        <v>84160</v>
      </c>
      <c r="I413" t="s">
        <v>1188</v>
      </c>
    </row>
    <row r="414" spans="8:9" x14ac:dyDescent="0.3">
      <c r="H414">
        <v>84160</v>
      </c>
      <c r="I414" t="s">
        <v>1230</v>
      </c>
    </row>
    <row r="415" spans="8:9" x14ac:dyDescent="0.3">
      <c r="H415">
        <v>84170</v>
      </c>
      <c r="I415" t="s">
        <v>1175</v>
      </c>
    </row>
    <row r="416" spans="8:9" x14ac:dyDescent="0.3">
      <c r="H416">
        <v>84190</v>
      </c>
      <c r="I416" t="s">
        <v>1113</v>
      </c>
    </row>
    <row r="417" spans="8:9" x14ac:dyDescent="0.3">
      <c r="H417">
        <v>84190</v>
      </c>
      <c r="I417" t="s">
        <v>1148</v>
      </c>
    </row>
    <row r="418" spans="8:9" x14ac:dyDescent="0.3">
      <c r="H418">
        <v>84190</v>
      </c>
      <c r="I418" t="s">
        <v>1156</v>
      </c>
    </row>
    <row r="419" spans="8:9" x14ac:dyDescent="0.3">
      <c r="H419">
        <v>84190</v>
      </c>
      <c r="I419" t="s">
        <v>1193</v>
      </c>
    </row>
    <row r="420" spans="8:9" x14ac:dyDescent="0.3">
      <c r="H420">
        <v>84190</v>
      </c>
      <c r="I420" t="s">
        <v>1220</v>
      </c>
    </row>
    <row r="421" spans="8:9" x14ac:dyDescent="0.3">
      <c r="H421">
        <v>84190</v>
      </c>
      <c r="I421" t="s">
        <v>1226</v>
      </c>
    </row>
    <row r="422" spans="8:9" x14ac:dyDescent="0.3">
      <c r="H422">
        <v>84200</v>
      </c>
      <c r="I422" t="s">
        <v>1132</v>
      </c>
    </row>
    <row r="423" spans="8:9" x14ac:dyDescent="0.3">
      <c r="H423">
        <v>84210</v>
      </c>
      <c r="I423" t="s">
        <v>1103</v>
      </c>
    </row>
    <row r="424" spans="8:9" x14ac:dyDescent="0.3">
      <c r="H424">
        <v>84210</v>
      </c>
      <c r="I424" t="s">
        <v>1112</v>
      </c>
    </row>
    <row r="425" spans="8:9" x14ac:dyDescent="0.3">
      <c r="H425">
        <v>84210</v>
      </c>
      <c r="I425" t="s">
        <v>1182</v>
      </c>
    </row>
    <row r="426" spans="8:9" x14ac:dyDescent="0.3">
      <c r="H426">
        <v>84210</v>
      </c>
      <c r="I426" t="s">
        <v>1194</v>
      </c>
    </row>
    <row r="427" spans="8:9" x14ac:dyDescent="0.3">
      <c r="H427">
        <v>84210</v>
      </c>
      <c r="I427" t="s">
        <v>948</v>
      </c>
    </row>
    <row r="428" spans="8:9" x14ac:dyDescent="0.3">
      <c r="H428">
        <v>84210</v>
      </c>
      <c r="I428" t="s">
        <v>1233</v>
      </c>
    </row>
    <row r="429" spans="8:9" x14ac:dyDescent="0.3">
      <c r="H429">
        <v>84220</v>
      </c>
      <c r="I429" t="s">
        <v>1114</v>
      </c>
    </row>
    <row r="430" spans="8:9" x14ac:dyDescent="0.3">
      <c r="H430">
        <v>84220</v>
      </c>
      <c r="I430" t="s">
        <v>1126</v>
      </c>
    </row>
    <row r="431" spans="8:9" x14ac:dyDescent="0.3">
      <c r="H431">
        <v>84220</v>
      </c>
      <c r="I431" t="s">
        <v>1149</v>
      </c>
    </row>
    <row r="432" spans="8:9" x14ac:dyDescent="0.3">
      <c r="H432">
        <v>84220</v>
      </c>
      <c r="I432" t="s">
        <v>1150</v>
      </c>
    </row>
    <row r="433" spans="8:9" x14ac:dyDescent="0.3">
      <c r="H433">
        <v>84220</v>
      </c>
      <c r="I433" t="s">
        <v>1155</v>
      </c>
    </row>
    <row r="434" spans="8:9" x14ac:dyDescent="0.3">
      <c r="H434">
        <v>84220</v>
      </c>
      <c r="I434" t="s">
        <v>1163</v>
      </c>
    </row>
    <row r="435" spans="8:9" x14ac:dyDescent="0.3">
      <c r="H435">
        <v>84220</v>
      </c>
      <c r="I435" t="s">
        <v>960</v>
      </c>
    </row>
    <row r="436" spans="8:9" x14ac:dyDescent="0.3">
      <c r="H436">
        <v>84220</v>
      </c>
      <c r="I436" t="s">
        <v>963</v>
      </c>
    </row>
    <row r="437" spans="8:9" x14ac:dyDescent="0.3">
      <c r="H437">
        <v>84220</v>
      </c>
      <c r="I437" t="s">
        <v>1204</v>
      </c>
    </row>
    <row r="438" spans="8:9" x14ac:dyDescent="0.3">
      <c r="H438">
        <v>84230</v>
      </c>
      <c r="I438" t="s">
        <v>1138</v>
      </c>
    </row>
    <row r="439" spans="8:9" x14ac:dyDescent="0.3">
      <c r="H439">
        <v>84240</v>
      </c>
      <c r="I439" t="s">
        <v>1104</v>
      </c>
    </row>
    <row r="440" spans="8:9" x14ac:dyDescent="0.3">
      <c r="H440">
        <v>84240</v>
      </c>
      <c r="I440" t="s">
        <v>1110</v>
      </c>
    </row>
    <row r="441" spans="8:9" x14ac:dyDescent="0.3">
      <c r="H441">
        <v>84240</v>
      </c>
      <c r="I441" t="s">
        <v>1125</v>
      </c>
    </row>
    <row r="442" spans="8:9" x14ac:dyDescent="0.3">
      <c r="H442">
        <v>84240</v>
      </c>
      <c r="I442" t="s">
        <v>1151</v>
      </c>
    </row>
    <row r="443" spans="8:9" x14ac:dyDescent="0.3">
      <c r="H443">
        <v>84240</v>
      </c>
      <c r="I443" t="s">
        <v>1179</v>
      </c>
    </row>
    <row r="444" spans="8:9" x14ac:dyDescent="0.3">
      <c r="H444">
        <v>84240</v>
      </c>
      <c r="I444" t="s">
        <v>1184</v>
      </c>
    </row>
    <row r="445" spans="8:9" x14ac:dyDescent="0.3">
      <c r="H445">
        <v>84240</v>
      </c>
      <c r="I445" t="s">
        <v>1211</v>
      </c>
    </row>
    <row r="446" spans="8:9" x14ac:dyDescent="0.3">
      <c r="H446">
        <v>84240</v>
      </c>
      <c r="I446" t="s">
        <v>1223</v>
      </c>
    </row>
    <row r="447" spans="8:9" x14ac:dyDescent="0.3">
      <c r="H447">
        <v>84240</v>
      </c>
      <c r="I447" t="s">
        <v>1239</v>
      </c>
    </row>
    <row r="448" spans="8:9" x14ac:dyDescent="0.3">
      <c r="H448">
        <v>84250</v>
      </c>
      <c r="I448" t="s">
        <v>1222</v>
      </c>
    </row>
    <row r="449" spans="8:9" x14ac:dyDescent="0.3">
      <c r="H449">
        <v>84260</v>
      </c>
      <c r="I449" t="s">
        <v>1212</v>
      </c>
    </row>
    <row r="450" spans="8:9" x14ac:dyDescent="0.3">
      <c r="H450">
        <v>84270</v>
      </c>
      <c r="I450" t="s">
        <v>1231</v>
      </c>
    </row>
    <row r="451" spans="8:9" x14ac:dyDescent="0.3">
      <c r="H451">
        <v>84290</v>
      </c>
      <c r="I451" t="s">
        <v>1129</v>
      </c>
    </row>
    <row r="452" spans="8:9" x14ac:dyDescent="0.3">
      <c r="H452">
        <v>84290</v>
      </c>
      <c r="I452" t="s">
        <v>1158</v>
      </c>
    </row>
    <row r="453" spans="8:9" x14ac:dyDescent="0.3">
      <c r="H453">
        <v>84290</v>
      </c>
      <c r="I453" t="s">
        <v>1198</v>
      </c>
    </row>
    <row r="454" spans="8:9" x14ac:dyDescent="0.3">
      <c r="H454">
        <v>84290</v>
      </c>
      <c r="I454" t="s">
        <v>1207</v>
      </c>
    </row>
    <row r="455" spans="8:9" x14ac:dyDescent="0.3">
      <c r="H455">
        <v>84300</v>
      </c>
      <c r="I455" t="s">
        <v>1136</v>
      </c>
    </row>
    <row r="456" spans="8:9" x14ac:dyDescent="0.3">
      <c r="H456">
        <v>84300</v>
      </c>
      <c r="I456" t="s">
        <v>1136</v>
      </c>
    </row>
    <row r="457" spans="8:9" x14ac:dyDescent="0.3">
      <c r="H457">
        <v>84300</v>
      </c>
      <c r="I457" t="s">
        <v>1221</v>
      </c>
    </row>
    <row r="458" spans="8:9" x14ac:dyDescent="0.3">
      <c r="H458">
        <v>84310</v>
      </c>
      <c r="I458" t="s">
        <v>1176</v>
      </c>
    </row>
    <row r="459" spans="8:9" x14ac:dyDescent="0.3">
      <c r="H459">
        <v>84320</v>
      </c>
      <c r="I459" t="s">
        <v>1144</v>
      </c>
    </row>
    <row r="460" spans="8:9" x14ac:dyDescent="0.3">
      <c r="H460">
        <v>84330</v>
      </c>
      <c r="I460" t="s">
        <v>1109</v>
      </c>
    </row>
    <row r="461" spans="8:9" x14ac:dyDescent="0.3">
      <c r="H461">
        <v>84330</v>
      </c>
      <c r="I461" t="s">
        <v>1131</v>
      </c>
    </row>
    <row r="462" spans="8:9" x14ac:dyDescent="0.3">
      <c r="H462">
        <v>84330</v>
      </c>
      <c r="I462" t="s">
        <v>1172</v>
      </c>
    </row>
    <row r="463" spans="8:9" x14ac:dyDescent="0.3">
      <c r="H463">
        <v>84330</v>
      </c>
      <c r="I463" t="s">
        <v>1199</v>
      </c>
    </row>
    <row r="464" spans="8:9" x14ac:dyDescent="0.3">
      <c r="H464">
        <v>84330</v>
      </c>
      <c r="I464" t="s">
        <v>1205</v>
      </c>
    </row>
    <row r="465" spans="8:9" x14ac:dyDescent="0.3">
      <c r="H465">
        <v>84340</v>
      </c>
      <c r="I465" t="s">
        <v>1116</v>
      </c>
    </row>
    <row r="466" spans="8:9" x14ac:dyDescent="0.3">
      <c r="H466">
        <v>84340</v>
      </c>
      <c r="I466" t="s">
        <v>1145</v>
      </c>
    </row>
    <row r="467" spans="8:9" x14ac:dyDescent="0.3">
      <c r="H467">
        <v>84340</v>
      </c>
      <c r="I467" t="s">
        <v>1166</v>
      </c>
    </row>
    <row r="468" spans="8:9" x14ac:dyDescent="0.3">
      <c r="H468">
        <v>84350</v>
      </c>
      <c r="I468" t="s">
        <v>1140</v>
      </c>
    </row>
    <row r="469" spans="8:9" x14ac:dyDescent="0.3">
      <c r="H469">
        <v>84360</v>
      </c>
      <c r="I469" t="s">
        <v>1162</v>
      </c>
    </row>
    <row r="470" spans="8:9" x14ac:dyDescent="0.3">
      <c r="H470">
        <v>84360</v>
      </c>
      <c r="I470" t="s">
        <v>1170</v>
      </c>
    </row>
    <row r="471" spans="8:9" x14ac:dyDescent="0.3">
      <c r="H471">
        <v>84360</v>
      </c>
      <c r="I471" t="s">
        <v>1186</v>
      </c>
    </row>
    <row r="472" spans="8:9" x14ac:dyDescent="0.3">
      <c r="H472">
        <v>84370</v>
      </c>
      <c r="I472" t="s">
        <v>1117</v>
      </c>
    </row>
    <row r="473" spans="8:9" x14ac:dyDescent="0.3">
      <c r="H473">
        <v>84380</v>
      </c>
      <c r="I473" t="s">
        <v>1168</v>
      </c>
    </row>
    <row r="474" spans="8:9" x14ac:dyDescent="0.3">
      <c r="H474">
        <v>84390</v>
      </c>
      <c r="I474" t="s">
        <v>954</v>
      </c>
    </row>
    <row r="475" spans="8:9" x14ac:dyDescent="0.3">
      <c r="H475">
        <v>84390</v>
      </c>
      <c r="I475" t="s">
        <v>1122</v>
      </c>
    </row>
    <row r="476" spans="8:9" x14ac:dyDescent="0.3">
      <c r="H476">
        <v>84390</v>
      </c>
      <c r="I476" t="s">
        <v>1174</v>
      </c>
    </row>
    <row r="477" spans="8:9" x14ac:dyDescent="0.3">
      <c r="H477">
        <v>84390</v>
      </c>
      <c r="I477" t="s">
        <v>825</v>
      </c>
    </row>
    <row r="478" spans="8:9" x14ac:dyDescent="0.3">
      <c r="H478">
        <v>84390</v>
      </c>
      <c r="I478" t="s">
        <v>1200</v>
      </c>
    </row>
    <row r="479" spans="8:9" x14ac:dyDescent="0.3">
      <c r="H479">
        <v>84390</v>
      </c>
      <c r="I479" t="s">
        <v>1210</v>
      </c>
    </row>
    <row r="480" spans="8:9" x14ac:dyDescent="0.3">
      <c r="H480">
        <v>84390</v>
      </c>
      <c r="I480" t="s">
        <v>1213</v>
      </c>
    </row>
    <row r="481" spans="8:9" x14ac:dyDescent="0.3">
      <c r="H481">
        <v>84390</v>
      </c>
      <c r="I481" t="s">
        <v>1215</v>
      </c>
    </row>
    <row r="482" spans="8:9" x14ac:dyDescent="0.3">
      <c r="H482">
        <v>84400</v>
      </c>
      <c r="I482" t="s">
        <v>1105</v>
      </c>
    </row>
    <row r="483" spans="8:9" x14ac:dyDescent="0.3">
      <c r="H483">
        <v>84400</v>
      </c>
      <c r="I483" t="s">
        <v>1107</v>
      </c>
    </row>
    <row r="484" spans="8:9" x14ac:dyDescent="0.3">
      <c r="H484">
        <v>84400</v>
      </c>
      <c r="I484" t="s">
        <v>1134</v>
      </c>
    </row>
    <row r="485" spans="8:9" x14ac:dyDescent="0.3">
      <c r="H485">
        <v>84400</v>
      </c>
      <c r="I485" t="s">
        <v>956</v>
      </c>
    </row>
    <row r="486" spans="8:9" x14ac:dyDescent="0.3">
      <c r="H486">
        <v>84400</v>
      </c>
      <c r="I486" t="s">
        <v>958</v>
      </c>
    </row>
    <row r="487" spans="8:9" x14ac:dyDescent="0.3">
      <c r="H487">
        <v>84400</v>
      </c>
      <c r="I487" t="s">
        <v>1157</v>
      </c>
    </row>
    <row r="488" spans="8:9" x14ac:dyDescent="0.3">
      <c r="H488">
        <v>84400</v>
      </c>
      <c r="I488" t="s">
        <v>1195</v>
      </c>
    </row>
    <row r="489" spans="8:9" x14ac:dyDescent="0.3">
      <c r="H489">
        <v>84400</v>
      </c>
      <c r="I489" t="s">
        <v>1197</v>
      </c>
    </row>
    <row r="490" spans="8:9" x14ac:dyDescent="0.3">
      <c r="H490">
        <v>84400</v>
      </c>
      <c r="I490" t="s">
        <v>1218</v>
      </c>
    </row>
    <row r="491" spans="8:9" x14ac:dyDescent="0.3">
      <c r="H491">
        <v>84400</v>
      </c>
      <c r="I491" t="s">
        <v>952</v>
      </c>
    </row>
    <row r="492" spans="8:9" x14ac:dyDescent="0.3">
      <c r="H492">
        <v>84410</v>
      </c>
      <c r="I492" t="s">
        <v>1118</v>
      </c>
    </row>
    <row r="493" spans="8:9" x14ac:dyDescent="0.3">
      <c r="H493">
        <v>84410</v>
      </c>
      <c r="I493" t="s">
        <v>1142</v>
      </c>
    </row>
    <row r="494" spans="8:9" x14ac:dyDescent="0.3">
      <c r="H494">
        <v>84410</v>
      </c>
      <c r="I494" t="s">
        <v>1147</v>
      </c>
    </row>
    <row r="495" spans="8:9" x14ac:dyDescent="0.3">
      <c r="H495">
        <v>84420</v>
      </c>
      <c r="I495" t="s">
        <v>1185</v>
      </c>
    </row>
    <row r="496" spans="8:9" x14ac:dyDescent="0.3">
      <c r="H496">
        <v>84430</v>
      </c>
      <c r="I496" t="s">
        <v>1173</v>
      </c>
    </row>
    <row r="497" spans="8:9" x14ac:dyDescent="0.3">
      <c r="H497">
        <v>84440</v>
      </c>
      <c r="I497" t="s">
        <v>1192</v>
      </c>
    </row>
    <row r="498" spans="8:9" x14ac:dyDescent="0.3">
      <c r="H498">
        <v>84450</v>
      </c>
      <c r="I498" t="s">
        <v>1154</v>
      </c>
    </row>
    <row r="499" spans="8:9" x14ac:dyDescent="0.3">
      <c r="H499">
        <v>84450</v>
      </c>
      <c r="I499" t="s">
        <v>1209</v>
      </c>
    </row>
    <row r="500" spans="8:9" x14ac:dyDescent="0.3">
      <c r="H500">
        <v>84460</v>
      </c>
      <c r="I500" t="s">
        <v>1139</v>
      </c>
    </row>
    <row r="501" spans="8:9" x14ac:dyDescent="0.3">
      <c r="H501">
        <v>84470</v>
      </c>
      <c r="I501" t="s">
        <v>1137</v>
      </c>
    </row>
    <row r="502" spans="8:9" x14ac:dyDescent="0.3">
      <c r="H502">
        <v>84480</v>
      </c>
      <c r="I502" t="s">
        <v>1121</v>
      </c>
    </row>
    <row r="503" spans="8:9" x14ac:dyDescent="0.3">
      <c r="H503">
        <v>84480</v>
      </c>
      <c r="I503" t="s">
        <v>1124</v>
      </c>
    </row>
    <row r="504" spans="8:9" x14ac:dyDescent="0.3">
      <c r="H504">
        <v>84480</v>
      </c>
      <c r="I504" t="s">
        <v>959</v>
      </c>
    </row>
    <row r="505" spans="8:9" x14ac:dyDescent="0.3">
      <c r="H505">
        <v>84490</v>
      </c>
      <c r="I505" t="s">
        <v>1208</v>
      </c>
    </row>
    <row r="506" spans="8:9" x14ac:dyDescent="0.3">
      <c r="H506">
        <v>84500</v>
      </c>
      <c r="I506" t="s">
        <v>1120</v>
      </c>
    </row>
    <row r="507" spans="8:9" x14ac:dyDescent="0.3">
      <c r="H507">
        <v>84510</v>
      </c>
      <c r="I507" t="s">
        <v>1135</v>
      </c>
    </row>
    <row r="508" spans="8:9" x14ac:dyDescent="0.3">
      <c r="H508">
        <v>84530</v>
      </c>
      <c r="I508" t="s">
        <v>1235</v>
      </c>
    </row>
    <row r="509" spans="8:9" x14ac:dyDescent="0.3">
      <c r="H509">
        <v>84550</v>
      </c>
      <c r="I509" t="s">
        <v>1178</v>
      </c>
    </row>
    <row r="510" spans="8:9" x14ac:dyDescent="0.3">
      <c r="H510">
        <v>84560</v>
      </c>
      <c r="I510" t="s">
        <v>1169</v>
      </c>
    </row>
    <row r="511" spans="8:9" x14ac:dyDescent="0.3">
      <c r="H511">
        <v>84570</v>
      </c>
      <c r="I511" t="s">
        <v>1119</v>
      </c>
    </row>
    <row r="512" spans="8:9" x14ac:dyDescent="0.3">
      <c r="H512">
        <v>84570</v>
      </c>
      <c r="I512" t="s">
        <v>1167</v>
      </c>
    </row>
    <row r="513" spans="8:9" x14ac:dyDescent="0.3">
      <c r="H513">
        <v>84570</v>
      </c>
      <c r="I513" t="s">
        <v>1171</v>
      </c>
    </row>
    <row r="514" spans="8:9" x14ac:dyDescent="0.3">
      <c r="H514">
        <v>84570</v>
      </c>
      <c r="I514" t="s">
        <v>1177</v>
      </c>
    </row>
    <row r="515" spans="8:9" x14ac:dyDescent="0.3">
      <c r="H515">
        <v>84570</v>
      </c>
      <c r="I515" t="s">
        <v>1236</v>
      </c>
    </row>
    <row r="516" spans="8:9" x14ac:dyDescent="0.3">
      <c r="H516">
        <v>84580</v>
      </c>
      <c r="I516" t="s">
        <v>1180</v>
      </c>
    </row>
    <row r="517" spans="8:9" x14ac:dyDescent="0.3">
      <c r="H517">
        <v>84600</v>
      </c>
      <c r="I517" t="s">
        <v>1152</v>
      </c>
    </row>
    <row r="518" spans="8:9" x14ac:dyDescent="0.3">
      <c r="H518">
        <v>84600</v>
      </c>
      <c r="I518" t="s">
        <v>1190</v>
      </c>
    </row>
    <row r="519" spans="8:9" x14ac:dyDescent="0.3">
      <c r="H519">
        <v>84600</v>
      </c>
      <c r="I519" t="s">
        <v>1228</v>
      </c>
    </row>
    <row r="520" spans="8:9" x14ac:dyDescent="0.3">
      <c r="H520">
        <v>84660</v>
      </c>
      <c r="I520" t="s">
        <v>961</v>
      </c>
    </row>
    <row r="521" spans="8:9" x14ac:dyDescent="0.3">
      <c r="H521">
        <v>84700</v>
      </c>
      <c r="I521" t="s">
        <v>1219</v>
      </c>
    </row>
    <row r="522" spans="8:9" x14ac:dyDescent="0.3">
      <c r="H522">
        <v>84740</v>
      </c>
      <c r="I522" t="s">
        <v>1232</v>
      </c>
    </row>
    <row r="523" spans="8:9" x14ac:dyDescent="0.3">
      <c r="H523">
        <v>84750</v>
      </c>
      <c r="I523" t="s">
        <v>1133</v>
      </c>
    </row>
    <row r="524" spans="8:9" x14ac:dyDescent="0.3">
      <c r="H524">
        <v>84750</v>
      </c>
      <c r="I524" t="s">
        <v>1202</v>
      </c>
    </row>
    <row r="525" spans="8:9" x14ac:dyDescent="0.3">
      <c r="H525">
        <v>84750</v>
      </c>
      <c r="I525" t="s">
        <v>1234</v>
      </c>
    </row>
    <row r="526" spans="8:9" x14ac:dyDescent="0.3">
      <c r="H526">
        <v>84760</v>
      </c>
      <c r="I526" t="s">
        <v>1203</v>
      </c>
    </row>
    <row r="527" spans="8:9" x14ac:dyDescent="0.3">
      <c r="H527">
        <v>84800</v>
      </c>
      <c r="I527" t="s">
        <v>1153</v>
      </c>
    </row>
    <row r="528" spans="8:9" x14ac:dyDescent="0.3">
      <c r="H528">
        <v>84800</v>
      </c>
      <c r="I528" t="s">
        <v>1159</v>
      </c>
    </row>
    <row r="529" spans="8:9" x14ac:dyDescent="0.3">
      <c r="H529">
        <v>84800</v>
      </c>
      <c r="I529" t="s">
        <v>1214</v>
      </c>
    </row>
    <row r="530" spans="8:9" x14ac:dyDescent="0.3">
      <c r="H530">
        <v>84800</v>
      </c>
      <c r="I530" t="s">
        <v>1229</v>
      </c>
    </row>
    <row r="531" spans="8:9" x14ac:dyDescent="0.3">
      <c r="H531">
        <v>84810</v>
      </c>
      <c r="I531" t="s">
        <v>1106</v>
      </c>
    </row>
    <row r="532" spans="8:9" x14ac:dyDescent="0.3">
      <c r="H532">
        <v>84820</v>
      </c>
      <c r="I532" t="s">
        <v>1238</v>
      </c>
    </row>
    <row r="533" spans="8:9" x14ac:dyDescent="0.3">
      <c r="H533">
        <v>84830</v>
      </c>
      <c r="I533" t="s">
        <v>1217</v>
      </c>
    </row>
    <row r="534" spans="8:9" x14ac:dyDescent="0.3">
      <c r="H534">
        <v>84840</v>
      </c>
      <c r="I534" t="s">
        <v>1160</v>
      </c>
    </row>
    <row r="535" spans="8:9" x14ac:dyDescent="0.3">
      <c r="H535">
        <v>84840</v>
      </c>
      <c r="I535" t="s">
        <v>1161</v>
      </c>
    </row>
    <row r="536" spans="8:9" x14ac:dyDescent="0.3">
      <c r="H536">
        <v>84850</v>
      </c>
      <c r="I536" t="s">
        <v>1130</v>
      </c>
    </row>
    <row r="537" spans="8:9" x14ac:dyDescent="0.3">
      <c r="H537">
        <v>84850</v>
      </c>
      <c r="I537" t="s">
        <v>1224</v>
      </c>
    </row>
    <row r="538" spans="8:9" x14ac:dyDescent="0.3">
      <c r="H538">
        <v>84860</v>
      </c>
      <c r="I538" t="s">
        <v>1128</v>
      </c>
    </row>
    <row r="539" spans="8:9" x14ac:dyDescent="0.3">
      <c r="H539">
        <v>84870</v>
      </c>
      <c r="I539" t="s">
        <v>1164</v>
      </c>
    </row>
    <row r="540" spans="8:9" x14ac:dyDescent="0.3">
      <c r="H540" t="s">
        <v>254</v>
      </c>
      <c r="I540" t="s">
        <v>255</v>
      </c>
    </row>
    <row r="541" spans="8:9" x14ac:dyDescent="0.3">
      <c r="H541" t="s">
        <v>254</v>
      </c>
      <c r="I541" t="s">
        <v>255</v>
      </c>
    </row>
    <row r="542" spans="8:9" x14ac:dyDescent="0.3">
      <c r="H542" t="s">
        <v>254</v>
      </c>
      <c r="I542" t="s">
        <v>258</v>
      </c>
    </row>
    <row r="543" spans="8:9" x14ac:dyDescent="0.3">
      <c r="H543" t="s">
        <v>254</v>
      </c>
      <c r="I543" t="s">
        <v>279</v>
      </c>
    </row>
    <row r="544" spans="8:9" x14ac:dyDescent="0.3">
      <c r="H544" t="s">
        <v>254</v>
      </c>
      <c r="I544" t="s">
        <v>344</v>
      </c>
    </row>
    <row r="545" spans="8:9" x14ac:dyDescent="0.3">
      <c r="H545" t="s">
        <v>254</v>
      </c>
      <c r="I545" t="s">
        <v>344</v>
      </c>
    </row>
    <row r="546" spans="8:9" x14ac:dyDescent="0.3">
      <c r="H546" t="s">
        <v>254</v>
      </c>
      <c r="I546" t="s">
        <v>344</v>
      </c>
    </row>
    <row r="547" spans="8:9" x14ac:dyDescent="0.3">
      <c r="H547" t="s">
        <v>254</v>
      </c>
      <c r="I547" t="s">
        <v>344</v>
      </c>
    </row>
    <row r="548" spans="8:9" x14ac:dyDescent="0.3">
      <c r="H548" t="s">
        <v>291</v>
      </c>
      <c r="I548" t="s">
        <v>292</v>
      </c>
    </row>
    <row r="549" spans="8:9" x14ac:dyDescent="0.3">
      <c r="H549" t="s">
        <v>182</v>
      </c>
      <c r="I549" t="s">
        <v>183</v>
      </c>
    </row>
    <row r="550" spans="8:9" x14ac:dyDescent="0.3">
      <c r="H550" t="s">
        <v>182</v>
      </c>
      <c r="I550" t="s">
        <v>305</v>
      </c>
    </row>
    <row r="551" spans="8:9" x14ac:dyDescent="0.3">
      <c r="H551" t="s">
        <v>182</v>
      </c>
      <c r="I551" t="s">
        <v>306</v>
      </c>
    </row>
    <row r="552" spans="8:9" x14ac:dyDescent="0.3">
      <c r="H552" t="s">
        <v>182</v>
      </c>
      <c r="I552" t="s">
        <v>319</v>
      </c>
    </row>
    <row r="553" spans="8:9" x14ac:dyDescent="0.3">
      <c r="H553" t="s">
        <v>182</v>
      </c>
      <c r="I553" t="s">
        <v>338</v>
      </c>
    </row>
    <row r="554" spans="8:9" x14ac:dyDescent="0.3">
      <c r="H554" t="s">
        <v>182</v>
      </c>
      <c r="I554" t="s">
        <v>352</v>
      </c>
    </row>
    <row r="555" spans="8:9" x14ac:dyDescent="0.3">
      <c r="H555" t="s">
        <v>182</v>
      </c>
      <c r="I555" t="s">
        <v>397</v>
      </c>
    </row>
    <row r="556" spans="8:9" x14ac:dyDescent="0.3">
      <c r="H556" t="s">
        <v>182</v>
      </c>
      <c r="I556" t="s">
        <v>407</v>
      </c>
    </row>
    <row r="557" spans="8:9" x14ac:dyDescent="0.3">
      <c r="H557" t="s">
        <v>218</v>
      </c>
      <c r="I557" t="s">
        <v>219</v>
      </c>
    </row>
    <row r="558" spans="8:9" x14ac:dyDescent="0.3">
      <c r="H558" t="s">
        <v>218</v>
      </c>
      <c r="I558" t="s">
        <v>219</v>
      </c>
    </row>
    <row r="559" spans="8:9" x14ac:dyDescent="0.3">
      <c r="H559" t="s">
        <v>218</v>
      </c>
      <c r="I559" t="s">
        <v>219</v>
      </c>
    </row>
    <row r="560" spans="8:9" x14ac:dyDescent="0.3">
      <c r="H560" t="s">
        <v>218</v>
      </c>
      <c r="I560" t="s">
        <v>219</v>
      </c>
    </row>
    <row r="561" spans="8:9" x14ac:dyDescent="0.3">
      <c r="H561" t="s">
        <v>218</v>
      </c>
      <c r="I561" t="s">
        <v>219</v>
      </c>
    </row>
    <row r="562" spans="8:9" x14ac:dyDescent="0.3">
      <c r="H562" t="s">
        <v>218</v>
      </c>
      <c r="I562" t="s">
        <v>219</v>
      </c>
    </row>
    <row r="563" spans="8:9" x14ac:dyDescent="0.3">
      <c r="H563" t="s">
        <v>218</v>
      </c>
      <c r="I563" t="s">
        <v>253</v>
      </c>
    </row>
    <row r="564" spans="8:9" x14ac:dyDescent="0.3">
      <c r="H564" t="s">
        <v>218</v>
      </c>
      <c r="I564" t="s">
        <v>273</v>
      </c>
    </row>
    <row r="565" spans="8:9" x14ac:dyDescent="0.3">
      <c r="H565" t="s">
        <v>218</v>
      </c>
      <c r="I565" t="s">
        <v>321</v>
      </c>
    </row>
    <row r="566" spans="8:9" x14ac:dyDescent="0.3">
      <c r="H566" t="s">
        <v>218</v>
      </c>
      <c r="I566" t="s">
        <v>321</v>
      </c>
    </row>
    <row r="567" spans="8:9" x14ac:dyDescent="0.3">
      <c r="H567" t="s">
        <v>218</v>
      </c>
      <c r="I567" t="s">
        <v>323</v>
      </c>
    </row>
    <row r="568" spans="8:9" x14ac:dyDescent="0.3">
      <c r="H568" t="s">
        <v>218</v>
      </c>
      <c r="I568" t="s">
        <v>348</v>
      </c>
    </row>
    <row r="569" spans="8:9" x14ac:dyDescent="0.3">
      <c r="H569" t="s">
        <v>218</v>
      </c>
      <c r="I569" t="s">
        <v>386</v>
      </c>
    </row>
    <row r="570" spans="8:9" x14ac:dyDescent="0.3">
      <c r="H570" t="s">
        <v>410</v>
      </c>
      <c r="I570" t="s">
        <v>411</v>
      </c>
    </row>
    <row r="571" spans="8:9" x14ac:dyDescent="0.3">
      <c r="H571" t="s">
        <v>187</v>
      </c>
      <c r="I571" t="s">
        <v>188</v>
      </c>
    </row>
    <row r="572" spans="8:9" x14ac:dyDescent="0.3">
      <c r="H572" t="s">
        <v>187</v>
      </c>
      <c r="I572" t="s">
        <v>193</v>
      </c>
    </row>
    <row r="573" spans="8:9" x14ac:dyDescent="0.3">
      <c r="H573" t="s">
        <v>187</v>
      </c>
      <c r="I573" t="s">
        <v>303</v>
      </c>
    </row>
    <row r="574" spans="8:9" x14ac:dyDescent="0.3">
      <c r="H574" t="s">
        <v>187</v>
      </c>
      <c r="I574" t="s">
        <v>367</v>
      </c>
    </row>
    <row r="575" spans="8:9" x14ac:dyDescent="0.3">
      <c r="H575" t="s">
        <v>187</v>
      </c>
      <c r="I575" t="s">
        <v>379</v>
      </c>
    </row>
    <row r="576" spans="8:9" x14ac:dyDescent="0.3">
      <c r="H576" t="s">
        <v>187</v>
      </c>
      <c r="I576" t="s">
        <v>381</v>
      </c>
    </row>
    <row r="577" spans="8:9" x14ac:dyDescent="0.3">
      <c r="H577" t="s">
        <v>187</v>
      </c>
      <c r="I577" t="s">
        <v>404</v>
      </c>
    </row>
    <row r="578" spans="8:9" x14ac:dyDescent="0.3">
      <c r="H578" t="s">
        <v>187</v>
      </c>
      <c r="I578" t="s">
        <v>168</v>
      </c>
    </row>
    <row r="579" spans="8:9" x14ac:dyDescent="0.3">
      <c r="H579" t="s">
        <v>189</v>
      </c>
      <c r="I579" t="s">
        <v>190</v>
      </c>
    </row>
    <row r="580" spans="8:9" x14ac:dyDescent="0.3">
      <c r="H580" t="s">
        <v>189</v>
      </c>
      <c r="I580" t="s">
        <v>276</v>
      </c>
    </row>
    <row r="581" spans="8:9" x14ac:dyDescent="0.3">
      <c r="H581" t="s">
        <v>189</v>
      </c>
      <c r="I581" t="s">
        <v>308</v>
      </c>
    </row>
    <row r="582" spans="8:9" x14ac:dyDescent="0.3">
      <c r="H582" t="s">
        <v>189</v>
      </c>
      <c r="I582" t="s">
        <v>337</v>
      </c>
    </row>
    <row r="583" spans="8:9" x14ac:dyDescent="0.3">
      <c r="H583" t="s">
        <v>189</v>
      </c>
      <c r="I583" t="s">
        <v>340</v>
      </c>
    </row>
    <row r="584" spans="8:9" x14ac:dyDescent="0.3">
      <c r="H584" t="s">
        <v>189</v>
      </c>
      <c r="I584" t="s">
        <v>341</v>
      </c>
    </row>
    <row r="585" spans="8:9" x14ac:dyDescent="0.3">
      <c r="H585" t="s">
        <v>189</v>
      </c>
      <c r="I585" t="s">
        <v>345</v>
      </c>
    </row>
    <row r="586" spans="8:9" x14ac:dyDescent="0.3">
      <c r="H586" t="s">
        <v>189</v>
      </c>
      <c r="I586" t="s">
        <v>377</v>
      </c>
    </row>
    <row r="587" spans="8:9" x14ac:dyDescent="0.3">
      <c r="H587" t="s">
        <v>189</v>
      </c>
      <c r="I587" t="s">
        <v>384</v>
      </c>
    </row>
    <row r="588" spans="8:9" x14ac:dyDescent="0.3">
      <c r="H588" t="s">
        <v>189</v>
      </c>
      <c r="I588" t="s">
        <v>384</v>
      </c>
    </row>
    <row r="589" spans="8:9" x14ac:dyDescent="0.3">
      <c r="H589" t="s">
        <v>189</v>
      </c>
      <c r="I589" t="s">
        <v>384</v>
      </c>
    </row>
    <row r="590" spans="8:9" x14ac:dyDescent="0.3">
      <c r="H590" t="s">
        <v>230</v>
      </c>
      <c r="I590" t="s">
        <v>231</v>
      </c>
    </row>
    <row r="591" spans="8:9" x14ac:dyDescent="0.3">
      <c r="H591" t="s">
        <v>230</v>
      </c>
      <c r="I591" t="s">
        <v>262</v>
      </c>
    </row>
    <row r="592" spans="8:9" x14ac:dyDescent="0.3">
      <c r="H592" t="s">
        <v>173</v>
      </c>
      <c r="I592" t="s">
        <v>174</v>
      </c>
    </row>
    <row r="593" spans="8:9" x14ac:dyDescent="0.3">
      <c r="H593" t="s">
        <v>173</v>
      </c>
      <c r="I593" t="s">
        <v>177</v>
      </c>
    </row>
    <row r="594" spans="8:9" x14ac:dyDescent="0.3">
      <c r="H594" t="s">
        <v>173</v>
      </c>
      <c r="I594" t="s">
        <v>280</v>
      </c>
    </row>
    <row r="595" spans="8:9" x14ac:dyDescent="0.3">
      <c r="H595" t="s">
        <v>173</v>
      </c>
      <c r="I595" t="s">
        <v>309</v>
      </c>
    </row>
    <row r="596" spans="8:9" x14ac:dyDescent="0.3">
      <c r="H596" t="s">
        <v>173</v>
      </c>
      <c r="I596" t="s">
        <v>313</v>
      </c>
    </row>
    <row r="597" spans="8:9" x14ac:dyDescent="0.3">
      <c r="H597" t="s">
        <v>173</v>
      </c>
      <c r="I597" t="s">
        <v>313</v>
      </c>
    </row>
    <row r="598" spans="8:9" x14ac:dyDescent="0.3">
      <c r="H598" t="s">
        <v>173</v>
      </c>
      <c r="I598" t="s">
        <v>350</v>
      </c>
    </row>
    <row r="599" spans="8:9" x14ac:dyDescent="0.3">
      <c r="H599" t="s">
        <v>173</v>
      </c>
      <c r="I599" t="s">
        <v>360</v>
      </c>
    </row>
    <row r="600" spans="8:9" x14ac:dyDescent="0.3">
      <c r="H600" t="s">
        <v>173</v>
      </c>
      <c r="I600" t="s">
        <v>391</v>
      </c>
    </row>
    <row r="601" spans="8:9" x14ac:dyDescent="0.3">
      <c r="H601" t="s">
        <v>173</v>
      </c>
      <c r="I601" t="s">
        <v>392</v>
      </c>
    </row>
    <row r="602" spans="8:9" x14ac:dyDescent="0.3">
      <c r="H602" t="s">
        <v>173</v>
      </c>
      <c r="I602" t="s">
        <v>392</v>
      </c>
    </row>
    <row r="603" spans="8:9" x14ac:dyDescent="0.3">
      <c r="H603" t="s">
        <v>173</v>
      </c>
      <c r="I603" t="s">
        <v>405</v>
      </c>
    </row>
    <row r="604" spans="8:9" x14ac:dyDescent="0.3">
      <c r="H604" t="s">
        <v>408</v>
      </c>
      <c r="I604" t="s">
        <v>166</v>
      </c>
    </row>
    <row r="605" spans="8:9" x14ac:dyDescent="0.3">
      <c r="H605" t="s">
        <v>295</v>
      </c>
      <c r="I605" t="s">
        <v>296</v>
      </c>
    </row>
    <row r="606" spans="8:9" x14ac:dyDescent="0.3">
      <c r="H606" t="s">
        <v>184</v>
      </c>
      <c r="I606" t="s">
        <v>185</v>
      </c>
    </row>
    <row r="607" spans="8:9" x14ac:dyDescent="0.3">
      <c r="H607" t="s">
        <v>184</v>
      </c>
      <c r="I607" t="s">
        <v>186</v>
      </c>
    </row>
    <row r="608" spans="8:9" x14ac:dyDescent="0.3">
      <c r="H608" t="s">
        <v>184</v>
      </c>
      <c r="I608" t="s">
        <v>204</v>
      </c>
    </row>
    <row r="609" spans="8:9" x14ac:dyDescent="0.3">
      <c r="H609" t="s">
        <v>184</v>
      </c>
      <c r="I609" t="s">
        <v>234</v>
      </c>
    </row>
    <row r="610" spans="8:9" x14ac:dyDescent="0.3">
      <c r="H610" t="s">
        <v>184</v>
      </c>
      <c r="I610" t="s">
        <v>235</v>
      </c>
    </row>
    <row r="611" spans="8:9" x14ac:dyDescent="0.3">
      <c r="H611" t="s">
        <v>184</v>
      </c>
      <c r="I611" t="s">
        <v>250</v>
      </c>
    </row>
    <row r="612" spans="8:9" x14ac:dyDescent="0.3">
      <c r="H612" t="s">
        <v>184</v>
      </c>
      <c r="I612" t="s">
        <v>259</v>
      </c>
    </row>
    <row r="613" spans="8:9" x14ac:dyDescent="0.3">
      <c r="H613" t="s">
        <v>184</v>
      </c>
      <c r="I613" t="s">
        <v>259</v>
      </c>
    </row>
    <row r="614" spans="8:9" x14ac:dyDescent="0.3">
      <c r="H614" t="s">
        <v>184</v>
      </c>
      <c r="I614" t="s">
        <v>259</v>
      </c>
    </row>
    <row r="615" spans="8:9" x14ac:dyDescent="0.3">
      <c r="H615" t="s">
        <v>184</v>
      </c>
      <c r="I615" t="s">
        <v>301</v>
      </c>
    </row>
    <row r="616" spans="8:9" x14ac:dyDescent="0.3">
      <c r="H616" t="s">
        <v>184</v>
      </c>
      <c r="I616" t="s">
        <v>316</v>
      </c>
    </row>
    <row r="617" spans="8:9" x14ac:dyDescent="0.3">
      <c r="H617" t="s">
        <v>184</v>
      </c>
      <c r="I617" t="s">
        <v>317</v>
      </c>
    </row>
    <row r="618" spans="8:9" x14ac:dyDescent="0.3">
      <c r="H618" t="s">
        <v>184</v>
      </c>
      <c r="I618" t="s">
        <v>322</v>
      </c>
    </row>
    <row r="619" spans="8:9" x14ac:dyDescent="0.3">
      <c r="H619" t="s">
        <v>184</v>
      </c>
      <c r="I619" t="s">
        <v>322</v>
      </c>
    </row>
    <row r="620" spans="8:9" x14ac:dyDescent="0.3">
      <c r="H620" t="s">
        <v>184</v>
      </c>
      <c r="I620" t="s">
        <v>356</v>
      </c>
    </row>
    <row r="621" spans="8:9" x14ac:dyDescent="0.3">
      <c r="H621" t="s">
        <v>184</v>
      </c>
      <c r="I621" t="s">
        <v>374</v>
      </c>
    </row>
    <row r="622" spans="8:9" x14ac:dyDescent="0.3">
      <c r="H622" t="s">
        <v>184</v>
      </c>
      <c r="I622" t="s">
        <v>383</v>
      </c>
    </row>
    <row r="623" spans="8:9" x14ac:dyDescent="0.3">
      <c r="H623" t="s">
        <v>184</v>
      </c>
      <c r="I623" t="s">
        <v>385</v>
      </c>
    </row>
    <row r="624" spans="8:9" x14ac:dyDescent="0.3">
      <c r="H624" t="s">
        <v>184</v>
      </c>
      <c r="I624" t="s">
        <v>389</v>
      </c>
    </row>
    <row r="625" spans="8:9" x14ac:dyDescent="0.3">
      <c r="H625" t="s">
        <v>184</v>
      </c>
      <c r="I625" t="s">
        <v>399</v>
      </c>
    </row>
    <row r="626" spans="8:9" x14ac:dyDescent="0.3">
      <c r="H626" t="s">
        <v>184</v>
      </c>
      <c r="I626" t="s">
        <v>401</v>
      </c>
    </row>
    <row r="627" spans="8:9" x14ac:dyDescent="0.3">
      <c r="H627" t="s">
        <v>184</v>
      </c>
      <c r="I627" t="s">
        <v>402</v>
      </c>
    </row>
    <row r="628" spans="8:9" x14ac:dyDescent="0.3">
      <c r="H628" t="s">
        <v>214</v>
      </c>
      <c r="I628" t="s">
        <v>215</v>
      </c>
    </row>
    <row r="629" spans="8:9" x14ac:dyDescent="0.3">
      <c r="H629" t="s">
        <v>214</v>
      </c>
      <c r="I629" t="s">
        <v>400</v>
      </c>
    </row>
    <row r="630" spans="8:9" x14ac:dyDescent="0.3">
      <c r="H630" t="s">
        <v>245</v>
      </c>
      <c r="I630" t="s">
        <v>246</v>
      </c>
    </row>
    <row r="631" spans="8:9" x14ac:dyDescent="0.3">
      <c r="H631" t="s">
        <v>245</v>
      </c>
      <c r="I631" t="s">
        <v>373</v>
      </c>
    </row>
    <row r="632" spans="8:9" x14ac:dyDescent="0.3">
      <c r="H632" t="s">
        <v>247</v>
      </c>
      <c r="I632" t="s">
        <v>248</v>
      </c>
    </row>
    <row r="633" spans="8:9" x14ac:dyDescent="0.3">
      <c r="H633" t="s">
        <v>247</v>
      </c>
      <c r="I633" t="s">
        <v>268</v>
      </c>
    </row>
    <row r="634" spans="8:9" x14ac:dyDescent="0.3">
      <c r="H634" t="s">
        <v>247</v>
      </c>
      <c r="I634" t="s">
        <v>281</v>
      </c>
    </row>
    <row r="635" spans="8:9" x14ac:dyDescent="0.3">
      <c r="H635" t="s">
        <v>247</v>
      </c>
      <c r="I635" t="s">
        <v>288</v>
      </c>
    </row>
    <row r="636" spans="8:9" x14ac:dyDescent="0.3">
      <c r="H636" t="s">
        <v>247</v>
      </c>
      <c r="I636" t="s">
        <v>307</v>
      </c>
    </row>
    <row r="637" spans="8:9" x14ac:dyDescent="0.3">
      <c r="H637" t="s">
        <v>247</v>
      </c>
      <c r="I637" t="s">
        <v>318</v>
      </c>
    </row>
    <row r="638" spans="8:9" x14ac:dyDescent="0.3">
      <c r="H638" t="s">
        <v>247</v>
      </c>
      <c r="I638" t="s">
        <v>342</v>
      </c>
    </row>
    <row r="639" spans="8:9" x14ac:dyDescent="0.3">
      <c r="H639" t="s">
        <v>247</v>
      </c>
      <c r="I639" t="s">
        <v>355</v>
      </c>
    </row>
    <row r="640" spans="8:9" x14ac:dyDescent="0.3">
      <c r="H640" t="s">
        <v>178</v>
      </c>
      <c r="I640" t="s">
        <v>179</v>
      </c>
    </row>
    <row r="641" spans="8:9" x14ac:dyDescent="0.3">
      <c r="H641" t="s">
        <v>178</v>
      </c>
      <c r="I641" t="s">
        <v>209</v>
      </c>
    </row>
    <row r="642" spans="8:9" x14ac:dyDescent="0.3">
      <c r="H642" t="s">
        <v>178</v>
      </c>
      <c r="I642" t="s">
        <v>270</v>
      </c>
    </row>
    <row r="643" spans="8:9" x14ac:dyDescent="0.3">
      <c r="H643" t="s">
        <v>178</v>
      </c>
      <c r="I643" t="s">
        <v>294</v>
      </c>
    </row>
    <row r="644" spans="8:9" x14ac:dyDescent="0.3">
      <c r="H644" t="s">
        <v>178</v>
      </c>
      <c r="I644" t="s">
        <v>351</v>
      </c>
    </row>
    <row r="645" spans="8:9" x14ac:dyDescent="0.3">
      <c r="H645" t="s">
        <v>178</v>
      </c>
      <c r="I645" t="s">
        <v>395</v>
      </c>
    </row>
    <row r="646" spans="8:9" x14ac:dyDescent="0.3">
      <c r="H646" t="s">
        <v>198</v>
      </c>
      <c r="I646" t="s">
        <v>199</v>
      </c>
    </row>
    <row r="647" spans="8:9" x14ac:dyDescent="0.3">
      <c r="H647" t="s">
        <v>198</v>
      </c>
      <c r="I647" t="s">
        <v>199</v>
      </c>
    </row>
    <row r="648" spans="8:9" x14ac:dyDescent="0.3">
      <c r="H648" t="s">
        <v>198</v>
      </c>
      <c r="I648" t="s">
        <v>199</v>
      </c>
    </row>
    <row r="649" spans="8:9" x14ac:dyDescent="0.3">
      <c r="H649" t="s">
        <v>198</v>
      </c>
      <c r="I649" t="s">
        <v>199</v>
      </c>
    </row>
    <row r="650" spans="8:9" x14ac:dyDescent="0.3">
      <c r="H650" t="s">
        <v>198</v>
      </c>
      <c r="I650" t="s">
        <v>203</v>
      </c>
    </row>
    <row r="651" spans="8:9" x14ac:dyDescent="0.3">
      <c r="H651" t="s">
        <v>198</v>
      </c>
      <c r="I651" t="s">
        <v>217</v>
      </c>
    </row>
    <row r="652" spans="8:9" x14ac:dyDescent="0.3">
      <c r="H652" t="s">
        <v>198</v>
      </c>
      <c r="I652" t="s">
        <v>233</v>
      </c>
    </row>
    <row r="653" spans="8:9" x14ac:dyDescent="0.3">
      <c r="H653" t="s">
        <v>198</v>
      </c>
      <c r="I653" t="s">
        <v>238</v>
      </c>
    </row>
    <row r="654" spans="8:9" x14ac:dyDescent="0.3">
      <c r="H654" t="s">
        <v>198</v>
      </c>
      <c r="I654" t="s">
        <v>266</v>
      </c>
    </row>
    <row r="655" spans="8:9" x14ac:dyDescent="0.3">
      <c r="H655" t="s">
        <v>198</v>
      </c>
      <c r="I655" t="s">
        <v>274</v>
      </c>
    </row>
    <row r="656" spans="8:9" x14ac:dyDescent="0.3">
      <c r="H656" t="s">
        <v>198</v>
      </c>
      <c r="I656" t="s">
        <v>297</v>
      </c>
    </row>
    <row r="657" spans="8:9" x14ac:dyDescent="0.3">
      <c r="H657" t="s">
        <v>198</v>
      </c>
      <c r="I657" t="s">
        <v>310</v>
      </c>
    </row>
    <row r="658" spans="8:9" x14ac:dyDescent="0.3">
      <c r="H658" t="s">
        <v>198</v>
      </c>
      <c r="I658" t="s">
        <v>314</v>
      </c>
    </row>
    <row r="659" spans="8:9" x14ac:dyDescent="0.3">
      <c r="H659" t="s">
        <v>198</v>
      </c>
      <c r="I659" t="s">
        <v>394</v>
      </c>
    </row>
    <row r="660" spans="8:9" x14ac:dyDescent="0.3">
      <c r="H660" t="s">
        <v>198</v>
      </c>
      <c r="I660" t="s">
        <v>398</v>
      </c>
    </row>
    <row r="661" spans="8:9" x14ac:dyDescent="0.3">
      <c r="H661" t="s">
        <v>175</v>
      </c>
      <c r="I661" t="s">
        <v>176</v>
      </c>
    </row>
    <row r="662" spans="8:9" x14ac:dyDescent="0.3">
      <c r="H662" t="s">
        <v>175</v>
      </c>
      <c r="I662" t="s">
        <v>176</v>
      </c>
    </row>
    <row r="663" spans="8:9" x14ac:dyDescent="0.3">
      <c r="H663" t="s">
        <v>205</v>
      </c>
      <c r="I663" t="s">
        <v>206</v>
      </c>
    </row>
    <row r="664" spans="8:9" x14ac:dyDescent="0.3">
      <c r="H664" t="s">
        <v>205</v>
      </c>
      <c r="I664" t="s">
        <v>208</v>
      </c>
    </row>
    <row r="665" spans="8:9" x14ac:dyDescent="0.3">
      <c r="H665" t="s">
        <v>205</v>
      </c>
      <c r="I665" t="s">
        <v>236</v>
      </c>
    </row>
    <row r="666" spans="8:9" x14ac:dyDescent="0.3">
      <c r="H666" t="s">
        <v>205</v>
      </c>
      <c r="I666" t="s">
        <v>258</v>
      </c>
    </row>
    <row r="667" spans="8:9" x14ac:dyDescent="0.3">
      <c r="H667" t="s">
        <v>205</v>
      </c>
      <c r="I667" t="s">
        <v>265</v>
      </c>
    </row>
    <row r="668" spans="8:9" x14ac:dyDescent="0.3">
      <c r="H668" t="s">
        <v>205</v>
      </c>
      <c r="I668" t="s">
        <v>265</v>
      </c>
    </row>
    <row r="669" spans="8:9" x14ac:dyDescent="0.3">
      <c r="H669" t="s">
        <v>205</v>
      </c>
      <c r="I669" t="s">
        <v>285</v>
      </c>
    </row>
    <row r="670" spans="8:9" x14ac:dyDescent="0.3">
      <c r="H670" t="s">
        <v>205</v>
      </c>
      <c r="I670" t="s">
        <v>299</v>
      </c>
    </row>
    <row r="671" spans="8:9" x14ac:dyDescent="0.3">
      <c r="H671" t="s">
        <v>205</v>
      </c>
      <c r="I671" t="s">
        <v>358</v>
      </c>
    </row>
    <row r="672" spans="8:9" x14ac:dyDescent="0.3">
      <c r="H672" t="s">
        <v>205</v>
      </c>
      <c r="I672" t="s">
        <v>359</v>
      </c>
    </row>
    <row r="673" spans="8:9" x14ac:dyDescent="0.3">
      <c r="H673" t="s">
        <v>205</v>
      </c>
      <c r="I673" t="s">
        <v>380</v>
      </c>
    </row>
    <row r="674" spans="8:9" x14ac:dyDescent="0.3">
      <c r="H674" t="s">
        <v>225</v>
      </c>
      <c r="I674" t="s">
        <v>226</v>
      </c>
    </row>
    <row r="675" spans="8:9" x14ac:dyDescent="0.3">
      <c r="H675" t="s">
        <v>375</v>
      </c>
      <c r="I675" t="s">
        <v>376</v>
      </c>
    </row>
    <row r="676" spans="8:9" x14ac:dyDescent="0.3">
      <c r="H676" t="s">
        <v>375</v>
      </c>
      <c r="I676" t="s">
        <v>387</v>
      </c>
    </row>
    <row r="677" spans="8:9" x14ac:dyDescent="0.3">
      <c r="H677" t="s">
        <v>375</v>
      </c>
      <c r="I677" t="s">
        <v>409</v>
      </c>
    </row>
    <row r="678" spans="8:9" x14ac:dyDescent="0.3">
      <c r="H678" t="s">
        <v>251</v>
      </c>
      <c r="I678" t="s">
        <v>252</v>
      </c>
    </row>
    <row r="679" spans="8:9" x14ac:dyDescent="0.3">
      <c r="H679" t="s">
        <v>251</v>
      </c>
      <c r="I679" t="s">
        <v>269</v>
      </c>
    </row>
    <row r="680" spans="8:9" x14ac:dyDescent="0.3">
      <c r="H680" t="s">
        <v>251</v>
      </c>
      <c r="I680" t="s">
        <v>283</v>
      </c>
    </row>
    <row r="681" spans="8:9" x14ac:dyDescent="0.3">
      <c r="H681" t="s">
        <v>251</v>
      </c>
      <c r="I681" t="s">
        <v>290</v>
      </c>
    </row>
    <row r="682" spans="8:9" x14ac:dyDescent="0.3">
      <c r="H682" t="s">
        <v>251</v>
      </c>
      <c r="I682" t="s">
        <v>315</v>
      </c>
    </row>
    <row r="683" spans="8:9" x14ac:dyDescent="0.3">
      <c r="H683" t="s">
        <v>251</v>
      </c>
      <c r="I683" t="s">
        <v>327</v>
      </c>
    </row>
    <row r="684" spans="8:9" x14ac:dyDescent="0.3">
      <c r="H684" t="s">
        <v>251</v>
      </c>
      <c r="I684" t="s">
        <v>364</v>
      </c>
    </row>
    <row r="685" spans="8:9" x14ac:dyDescent="0.3">
      <c r="H685" t="s">
        <v>251</v>
      </c>
      <c r="I685" t="s">
        <v>366</v>
      </c>
    </row>
    <row r="686" spans="8:9" x14ac:dyDescent="0.3">
      <c r="H686" t="s">
        <v>251</v>
      </c>
      <c r="I686" t="s">
        <v>382</v>
      </c>
    </row>
    <row r="687" spans="8:9" x14ac:dyDescent="0.3">
      <c r="H687" t="s">
        <v>271</v>
      </c>
      <c r="I687" t="s">
        <v>272</v>
      </c>
    </row>
    <row r="688" spans="8:9" x14ac:dyDescent="0.3">
      <c r="H688" t="s">
        <v>271</v>
      </c>
      <c r="I688" t="s">
        <v>324</v>
      </c>
    </row>
    <row r="689" spans="8:9" x14ac:dyDescent="0.3">
      <c r="H689" t="s">
        <v>222</v>
      </c>
      <c r="I689" t="s">
        <v>223</v>
      </c>
    </row>
    <row r="690" spans="8:9" x14ac:dyDescent="0.3">
      <c r="H690" t="s">
        <v>222</v>
      </c>
      <c r="I690" t="s">
        <v>224</v>
      </c>
    </row>
    <row r="691" spans="8:9" x14ac:dyDescent="0.3">
      <c r="H691" t="s">
        <v>222</v>
      </c>
      <c r="I691" t="s">
        <v>224</v>
      </c>
    </row>
    <row r="692" spans="8:9" x14ac:dyDescent="0.3">
      <c r="H692" t="s">
        <v>222</v>
      </c>
      <c r="I692" t="s">
        <v>224</v>
      </c>
    </row>
    <row r="693" spans="8:9" x14ac:dyDescent="0.3">
      <c r="H693" t="s">
        <v>222</v>
      </c>
      <c r="I693" t="s">
        <v>260</v>
      </c>
    </row>
    <row r="694" spans="8:9" x14ac:dyDescent="0.3">
      <c r="H694" t="s">
        <v>222</v>
      </c>
      <c r="I694" t="s">
        <v>378</v>
      </c>
    </row>
    <row r="695" spans="8:9" x14ac:dyDescent="0.3">
      <c r="H695" t="s">
        <v>196</v>
      </c>
      <c r="I695" t="s">
        <v>197</v>
      </c>
    </row>
    <row r="696" spans="8:9" x14ac:dyDescent="0.3">
      <c r="H696" t="s">
        <v>196</v>
      </c>
      <c r="I696" t="s">
        <v>207</v>
      </c>
    </row>
    <row r="697" spans="8:9" x14ac:dyDescent="0.3">
      <c r="H697" t="s">
        <v>196</v>
      </c>
      <c r="I697" t="s">
        <v>237</v>
      </c>
    </row>
    <row r="698" spans="8:9" x14ac:dyDescent="0.3">
      <c r="H698" t="s">
        <v>196</v>
      </c>
      <c r="I698" t="s">
        <v>241</v>
      </c>
    </row>
    <row r="699" spans="8:9" x14ac:dyDescent="0.3">
      <c r="H699" t="s">
        <v>196</v>
      </c>
      <c r="I699" t="s">
        <v>357</v>
      </c>
    </row>
    <row r="700" spans="8:9" x14ac:dyDescent="0.3">
      <c r="H700" t="s">
        <v>196</v>
      </c>
      <c r="I700" t="s">
        <v>363</v>
      </c>
    </row>
    <row r="701" spans="8:9" x14ac:dyDescent="0.3">
      <c r="H701" t="s">
        <v>196</v>
      </c>
      <c r="I701" t="s">
        <v>380</v>
      </c>
    </row>
    <row r="702" spans="8:9" x14ac:dyDescent="0.3">
      <c r="H702" t="s">
        <v>196</v>
      </c>
      <c r="I702" t="s">
        <v>388</v>
      </c>
    </row>
    <row r="703" spans="8:9" x14ac:dyDescent="0.3">
      <c r="H703" t="s">
        <v>210</v>
      </c>
      <c r="I703" t="s">
        <v>211</v>
      </c>
    </row>
    <row r="704" spans="8:9" x14ac:dyDescent="0.3">
      <c r="H704" t="s">
        <v>210</v>
      </c>
      <c r="I704" t="s">
        <v>211</v>
      </c>
    </row>
    <row r="705" spans="8:9" x14ac:dyDescent="0.3">
      <c r="H705" t="s">
        <v>210</v>
      </c>
      <c r="I705" t="s">
        <v>282</v>
      </c>
    </row>
    <row r="706" spans="8:9" x14ac:dyDescent="0.3">
      <c r="H706" t="s">
        <v>210</v>
      </c>
      <c r="I706" t="s">
        <v>339</v>
      </c>
    </row>
    <row r="707" spans="8:9" x14ac:dyDescent="0.3">
      <c r="H707" t="s">
        <v>210</v>
      </c>
      <c r="I707" t="s">
        <v>339</v>
      </c>
    </row>
    <row r="708" spans="8:9" x14ac:dyDescent="0.3">
      <c r="H708" t="s">
        <v>210</v>
      </c>
      <c r="I708" t="s">
        <v>339</v>
      </c>
    </row>
    <row r="709" spans="8:9" x14ac:dyDescent="0.3">
      <c r="H709" t="s">
        <v>286</v>
      </c>
      <c r="I709" t="s">
        <v>287</v>
      </c>
    </row>
    <row r="710" spans="8:9" x14ac:dyDescent="0.3">
      <c r="H710" t="s">
        <v>311</v>
      </c>
      <c r="I710" t="s">
        <v>312</v>
      </c>
    </row>
    <row r="711" spans="8:9" x14ac:dyDescent="0.3">
      <c r="H711" t="s">
        <v>201</v>
      </c>
      <c r="I711" t="s">
        <v>202</v>
      </c>
    </row>
    <row r="712" spans="8:9" x14ac:dyDescent="0.3">
      <c r="H712" t="s">
        <v>201</v>
      </c>
      <c r="I712" t="s">
        <v>242</v>
      </c>
    </row>
    <row r="713" spans="8:9" x14ac:dyDescent="0.3">
      <c r="H713" t="s">
        <v>201</v>
      </c>
      <c r="I713" t="s">
        <v>406</v>
      </c>
    </row>
    <row r="714" spans="8:9" x14ac:dyDescent="0.3">
      <c r="H714" t="s">
        <v>194</v>
      </c>
      <c r="I714" t="s">
        <v>195</v>
      </c>
    </row>
    <row r="715" spans="8:9" x14ac:dyDescent="0.3">
      <c r="H715" t="s">
        <v>194</v>
      </c>
      <c r="I715" t="s">
        <v>220</v>
      </c>
    </row>
    <row r="716" spans="8:9" x14ac:dyDescent="0.3">
      <c r="H716" t="s">
        <v>194</v>
      </c>
      <c r="I716" t="s">
        <v>220</v>
      </c>
    </row>
    <row r="717" spans="8:9" x14ac:dyDescent="0.3">
      <c r="H717" t="s">
        <v>194</v>
      </c>
      <c r="I717" t="s">
        <v>354</v>
      </c>
    </row>
    <row r="718" spans="8:9" x14ac:dyDescent="0.3">
      <c r="H718" t="s">
        <v>194</v>
      </c>
      <c r="I718" t="s">
        <v>354</v>
      </c>
    </row>
    <row r="719" spans="8:9" x14ac:dyDescent="0.3">
      <c r="H719" t="s">
        <v>194</v>
      </c>
      <c r="I719" t="s">
        <v>390</v>
      </c>
    </row>
    <row r="720" spans="8:9" x14ac:dyDescent="0.3">
      <c r="H720" t="s">
        <v>194</v>
      </c>
      <c r="I720" t="s">
        <v>390</v>
      </c>
    </row>
    <row r="721" spans="8:9" x14ac:dyDescent="0.3">
      <c r="H721" t="s">
        <v>191</v>
      </c>
      <c r="I721" t="s">
        <v>192</v>
      </c>
    </row>
    <row r="722" spans="8:9" x14ac:dyDescent="0.3">
      <c r="H722" t="s">
        <v>191</v>
      </c>
      <c r="I722" t="s">
        <v>257</v>
      </c>
    </row>
    <row r="723" spans="8:9" x14ac:dyDescent="0.3">
      <c r="H723" t="s">
        <v>191</v>
      </c>
      <c r="I723" t="s">
        <v>257</v>
      </c>
    </row>
    <row r="724" spans="8:9" x14ac:dyDescent="0.3">
      <c r="H724" t="s">
        <v>191</v>
      </c>
      <c r="I724" t="s">
        <v>267</v>
      </c>
    </row>
    <row r="725" spans="8:9" x14ac:dyDescent="0.3">
      <c r="H725" t="s">
        <v>191</v>
      </c>
      <c r="I725" t="s">
        <v>372</v>
      </c>
    </row>
    <row r="726" spans="8:9" x14ac:dyDescent="0.3">
      <c r="H726" t="s">
        <v>191</v>
      </c>
      <c r="I726" t="s">
        <v>393</v>
      </c>
    </row>
    <row r="727" spans="8:9" x14ac:dyDescent="0.3">
      <c r="H727" t="s">
        <v>191</v>
      </c>
      <c r="I727" t="s">
        <v>396</v>
      </c>
    </row>
    <row r="728" spans="8:9" x14ac:dyDescent="0.3">
      <c r="H728" t="s">
        <v>191</v>
      </c>
      <c r="I728" t="s">
        <v>396</v>
      </c>
    </row>
    <row r="729" spans="8:9" x14ac:dyDescent="0.3">
      <c r="H729" t="s">
        <v>191</v>
      </c>
      <c r="I729" t="s">
        <v>396</v>
      </c>
    </row>
    <row r="730" spans="8:9" x14ac:dyDescent="0.3">
      <c r="H730" t="s">
        <v>334</v>
      </c>
      <c r="I730" t="s">
        <v>335</v>
      </c>
    </row>
    <row r="731" spans="8:9" x14ac:dyDescent="0.3">
      <c r="H731" t="s">
        <v>334</v>
      </c>
      <c r="I731" t="s">
        <v>361</v>
      </c>
    </row>
    <row r="732" spans="8:9" x14ac:dyDescent="0.3">
      <c r="H732" t="s">
        <v>180</v>
      </c>
      <c r="I732" t="s">
        <v>181</v>
      </c>
    </row>
    <row r="733" spans="8:9" x14ac:dyDescent="0.3">
      <c r="H733" t="s">
        <v>180</v>
      </c>
      <c r="I733" t="s">
        <v>200</v>
      </c>
    </row>
    <row r="734" spans="8:9" x14ac:dyDescent="0.3">
      <c r="H734" t="s">
        <v>180</v>
      </c>
      <c r="I734" t="s">
        <v>216</v>
      </c>
    </row>
    <row r="735" spans="8:9" x14ac:dyDescent="0.3">
      <c r="H735" t="s">
        <v>180</v>
      </c>
      <c r="I735" t="s">
        <v>256</v>
      </c>
    </row>
    <row r="736" spans="8:9" x14ac:dyDescent="0.3">
      <c r="H736" t="s">
        <v>180</v>
      </c>
      <c r="I736" t="s">
        <v>279</v>
      </c>
    </row>
    <row r="737" spans="8:9" x14ac:dyDescent="0.3">
      <c r="H737" t="s">
        <v>180</v>
      </c>
      <c r="I737" t="s">
        <v>293</v>
      </c>
    </row>
    <row r="738" spans="8:9" x14ac:dyDescent="0.3">
      <c r="H738" t="s">
        <v>180</v>
      </c>
      <c r="I738" t="s">
        <v>332</v>
      </c>
    </row>
    <row r="739" spans="8:9" x14ac:dyDescent="0.3">
      <c r="H739" t="s">
        <v>180</v>
      </c>
      <c r="I739" t="s">
        <v>332</v>
      </c>
    </row>
    <row r="740" spans="8:9" x14ac:dyDescent="0.3">
      <c r="H740" t="s">
        <v>180</v>
      </c>
      <c r="I740" t="s">
        <v>332</v>
      </c>
    </row>
    <row r="741" spans="8:9" x14ac:dyDescent="0.3">
      <c r="H741" t="s">
        <v>171</v>
      </c>
      <c r="I741" t="s">
        <v>172</v>
      </c>
    </row>
    <row r="742" spans="8:9" x14ac:dyDescent="0.3">
      <c r="H742" t="s">
        <v>171</v>
      </c>
      <c r="I742" t="s">
        <v>302</v>
      </c>
    </row>
    <row r="743" spans="8:9" x14ac:dyDescent="0.3">
      <c r="H743" t="s">
        <v>171</v>
      </c>
      <c r="I743" t="s">
        <v>302</v>
      </c>
    </row>
    <row r="744" spans="8:9" x14ac:dyDescent="0.3">
      <c r="H744" t="s">
        <v>171</v>
      </c>
      <c r="I744" t="s">
        <v>336</v>
      </c>
    </row>
    <row r="745" spans="8:9" x14ac:dyDescent="0.3">
      <c r="H745" t="s">
        <v>171</v>
      </c>
      <c r="I745" t="s">
        <v>343</v>
      </c>
    </row>
    <row r="746" spans="8:9" x14ac:dyDescent="0.3">
      <c r="H746" t="s">
        <v>171</v>
      </c>
      <c r="I746" t="s">
        <v>349</v>
      </c>
    </row>
    <row r="747" spans="8:9" x14ac:dyDescent="0.3">
      <c r="H747" t="s">
        <v>171</v>
      </c>
      <c r="I747" t="s">
        <v>353</v>
      </c>
    </row>
    <row r="748" spans="8:9" x14ac:dyDescent="0.3">
      <c r="H748" t="s">
        <v>171</v>
      </c>
      <c r="I748" t="s">
        <v>362</v>
      </c>
    </row>
    <row r="749" spans="8:9" x14ac:dyDescent="0.3">
      <c r="H749" t="s">
        <v>169</v>
      </c>
      <c r="I749" t="s">
        <v>170</v>
      </c>
    </row>
    <row r="750" spans="8:9" x14ac:dyDescent="0.3">
      <c r="H750" t="s">
        <v>169</v>
      </c>
      <c r="I750" t="s">
        <v>227</v>
      </c>
    </row>
    <row r="751" spans="8:9" x14ac:dyDescent="0.3">
      <c r="H751" t="s">
        <v>169</v>
      </c>
      <c r="I751" t="s">
        <v>227</v>
      </c>
    </row>
    <row r="752" spans="8:9" x14ac:dyDescent="0.3">
      <c r="H752" t="s">
        <v>169</v>
      </c>
      <c r="I752" t="s">
        <v>287</v>
      </c>
    </row>
    <row r="753" spans="8:9" x14ac:dyDescent="0.3">
      <c r="H753" t="s">
        <v>169</v>
      </c>
      <c r="I753" t="s">
        <v>289</v>
      </c>
    </row>
    <row r="754" spans="8:9" x14ac:dyDescent="0.3">
      <c r="H754" t="s">
        <v>169</v>
      </c>
      <c r="I754" t="s">
        <v>300</v>
      </c>
    </row>
    <row r="755" spans="8:9" x14ac:dyDescent="0.3">
      <c r="H755" t="s">
        <v>243</v>
      </c>
      <c r="I755" t="s">
        <v>244</v>
      </c>
    </row>
    <row r="756" spans="8:9" x14ac:dyDescent="0.3">
      <c r="H756" t="s">
        <v>243</v>
      </c>
      <c r="I756" t="s">
        <v>244</v>
      </c>
    </row>
    <row r="757" spans="8:9" x14ac:dyDescent="0.3">
      <c r="H757" t="s">
        <v>243</v>
      </c>
      <c r="I757" t="s">
        <v>298</v>
      </c>
    </row>
    <row r="758" spans="8:9" x14ac:dyDescent="0.3">
      <c r="H758" t="s">
        <v>243</v>
      </c>
      <c r="I758" t="s">
        <v>298</v>
      </c>
    </row>
    <row r="759" spans="8:9" x14ac:dyDescent="0.3">
      <c r="H759" t="s">
        <v>243</v>
      </c>
      <c r="I759" t="s">
        <v>370</v>
      </c>
    </row>
    <row r="760" spans="8:9" x14ac:dyDescent="0.3">
      <c r="H760" t="s">
        <v>232</v>
      </c>
      <c r="I760" t="s">
        <v>231</v>
      </c>
    </row>
    <row r="761" spans="8:9" x14ac:dyDescent="0.3">
      <c r="H761" t="s">
        <v>232</v>
      </c>
      <c r="I761" t="s">
        <v>304</v>
      </c>
    </row>
    <row r="762" spans="8:9" x14ac:dyDescent="0.3">
      <c r="H762" t="s">
        <v>228</v>
      </c>
      <c r="I762" t="s">
        <v>229</v>
      </c>
    </row>
    <row r="763" spans="8:9" x14ac:dyDescent="0.3">
      <c r="H763" t="s">
        <v>212</v>
      </c>
      <c r="I763" t="s">
        <v>213</v>
      </c>
    </row>
    <row r="764" spans="8:9" x14ac:dyDescent="0.3">
      <c r="H764" t="s">
        <v>212</v>
      </c>
      <c r="I764" t="s">
        <v>221</v>
      </c>
    </row>
    <row r="765" spans="8:9" x14ac:dyDescent="0.3">
      <c r="H765" t="s">
        <v>212</v>
      </c>
      <c r="I765" t="s">
        <v>261</v>
      </c>
    </row>
    <row r="766" spans="8:9" x14ac:dyDescent="0.3">
      <c r="H766" t="s">
        <v>212</v>
      </c>
      <c r="I766" t="s">
        <v>284</v>
      </c>
    </row>
    <row r="767" spans="8:9" x14ac:dyDescent="0.3">
      <c r="H767" t="s">
        <v>212</v>
      </c>
      <c r="I767" t="s">
        <v>320</v>
      </c>
    </row>
    <row r="768" spans="8:9" x14ac:dyDescent="0.3">
      <c r="H768" t="s">
        <v>212</v>
      </c>
      <c r="I768" t="s">
        <v>333</v>
      </c>
    </row>
    <row r="769" spans="8:9" x14ac:dyDescent="0.3">
      <c r="H769" t="s">
        <v>263</v>
      </c>
      <c r="I769" t="s">
        <v>264</v>
      </c>
    </row>
    <row r="770" spans="8:9" x14ac:dyDescent="0.3">
      <c r="H770" t="s">
        <v>263</v>
      </c>
      <c r="I770" t="s">
        <v>264</v>
      </c>
    </row>
    <row r="771" spans="8:9" x14ac:dyDescent="0.3">
      <c r="H771" t="s">
        <v>263</v>
      </c>
      <c r="I771" t="s">
        <v>275</v>
      </c>
    </row>
    <row r="772" spans="8:9" x14ac:dyDescent="0.3">
      <c r="H772" t="s">
        <v>263</v>
      </c>
      <c r="I772" t="s">
        <v>365</v>
      </c>
    </row>
    <row r="773" spans="8:9" x14ac:dyDescent="0.3">
      <c r="H773" t="s">
        <v>277</v>
      </c>
      <c r="I773" t="s">
        <v>278</v>
      </c>
    </row>
    <row r="774" spans="8:9" x14ac:dyDescent="0.3">
      <c r="H774" t="s">
        <v>328</v>
      </c>
      <c r="I774" t="s">
        <v>329</v>
      </c>
    </row>
    <row r="775" spans="8:9" x14ac:dyDescent="0.3">
      <c r="H775" t="s">
        <v>368</v>
      </c>
      <c r="I775" t="s">
        <v>369</v>
      </c>
    </row>
    <row r="776" spans="8:9" x14ac:dyDescent="0.3">
      <c r="H776" t="s">
        <v>368</v>
      </c>
      <c r="I776" t="s">
        <v>369</v>
      </c>
    </row>
    <row r="777" spans="8:9" x14ac:dyDescent="0.3">
      <c r="H777" t="s">
        <v>437</v>
      </c>
      <c r="I777" t="s">
        <v>438</v>
      </c>
    </row>
    <row r="778" spans="8:9" x14ac:dyDescent="0.3">
      <c r="H778" t="s">
        <v>437</v>
      </c>
      <c r="I778" t="s">
        <v>462</v>
      </c>
    </row>
    <row r="779" spans="8:9" x14ac:dyDescent="0.3">
      <c r="H779" t="s">
        <v>437</v>
      </c>
      <c r="I779" t="s">
        <v>481</v>
      </c>
    </row>
    <row r="780" spans="8:9" x14ac:dyDescent="0.3">
      <c r="H780" t="s">
        <v>437</v>
      </c>
      <c r="I780" t="s">
        <v>483</v>
      </c>
    </row>
    <row r="781" spans="8:9" x14ac:dyDescent="0.3">
      <c r="H781" t="s">
        <v>437</v>
      </c>
      <c r="I781" t="s">
        <v>483</v>
      </c>
    </row>
    <row r="782" spans="8:9" x14ac:dyDescent="0.3">
      <c r="H782" t="s">
        <v>437</v>
      </c>
      <c r="I782" t="s">
        <v>512</v>
      </c>
    </row>
    <row r="783" spans="8:9" x14ac:dyDescent="0.3">
      <c r="H783" t="s">
        <v>437</v>
      </c>
      <c r="I783" t="s">
        <v>521</v>
      </c>
    </row>
    <row r="784" spans="8:9" x14ac:dyDescent="0.3">
      <c r="H784" t="s">
        <v>437</v>
      </c>
      <c r="I784" t="s">
        <v>535</v>
      </c>
    </row>
    <row r="785" spans="8:9" x14ac:dyDescent="0.3">
      <c r="H785" t="s">
        <v>437</v>
      </c>
      <c r="I785" t="s">
        <v>347</v>
      </c>
    </row>
    <row r="786" spans="8:9" x14ac:dyDescent="0.3">
      <c r="H786" t="s">
        <v>443</v>
      </c>
      <c r="I786" t="s">
        <v>444</v>
      </c>
    </row>
    <row r="787" spans="8:9" x14ac:dyDescent="0.3">
      <c r="H787" t="s">
        <v>443</v>
      </c>
      <c r="I787" t="s">
        <v>451</v>
      </c>
    </row>
    <row r="788" spans="8:9" x14ac:dyDescent="0.3">
      <c r="H788" t="s">
        <v>443</v>
      </c>
      <c r="I788" t="s">
        <v>506</v>
      </c>
    </row>
    <row r="789" spans="8:9" x14ac:dyDescent="0.3">
      <c r="H789" t="s">
        <v>443</v>
      </c>
      <c r="I789" t="s">
        <v>513</v>
      </c>
    </row>
    <row r="790" spans="8:9" x14ac:dyDescent="0.3">
      <c r="H790" t="s">
        <v>443</v>
      </c>
      <c r="I790" t="s">
        <v>529</v>
      </c>
    </row>
    <row r="791" spans="8:9" x14ac:dyDescent="0.3">
      <c r="H791" t="s">
        <v>443</v>
      </c>
      <c r="I791" t="s">
        <v>531</v>
      </c>
    </row>
    <row r="792" spans="8:9" x14ac:dyDescent="0.3">
      <c r="H792" t="s">
        <v>443</v>
      </c>
      <c r="I792" t="s">
        <v>590</v>
      </c>
    </row>
    <row r="793" spans="8:9" x14ac:dyDescent="0.3">
      <c r="H793" t="s">
        <v>443</v>
      </c>
      <c r="I793" t="s">
        <v>600</v>
      </c>
    </row>
    <row r="794" spans="8:9" x14ac:dyDescent="0.3">
      <c r="H794" t="s">
        <v>239</v>
      </c>
      <c r="I794" t="s">
        <v>240</v>
      </c>
    </row>
    <row r="795" spans="8:9" x14ac:dyDescent="0.3">
      <c r="H795" t="s">
        <v>239</v>
      </c>
      <c r="I795" t="s">
        <v>249</v>
      </c>
    </row>
    <row r="796" spans="8:9" x14ac:dyDescent="0.3">
      <c r="H796" t="s">
        <v>239</v>
      </c>
      <c r="I796" t="s">
        <v>431</v>
      </c>
    </row>
    <row r="797" spans="8:9" x14ac:dyDescent="0.3">
      <c r="H797" t="s">
        <v>239</v>
      </c>
      <c r="I797" t="s">
        <v>471</v>
      </c>
    </row>
    <row r="798" spans="8:9" x14ac:dyDescent="0.3">
      <c r="H798" t="s">
        <v>239</v>
      </c>
      <c r="I798" t="s">
        <v>492</v>
      </c>
    </row>
    <row r="799" spans="8:9" x14ac:dyDescent="0.3">
      <c r="H799" t="s">
        <v>239</v>
      </c>
      <c r="I799" t="s">
        <v>499</v>
      </c>
    </row>
    <row r="800" spans="8:9" x14ac:dyDescent="0.3">
      <c r="H800" t="s">
        <v>239</v>
      </c>
      <c r="I800" t="s">
        <v>579</v>
      </c>
    </row>
    <row r="801" spans="8:9" x14ac:dyDescent="0.3">
      <c r="H801" t="s">
        <v>239</v>
      </c>
      <c r="I801" t="s">
        <v>601</v>
      </c>
    </row>
    <row r="802" spans="8:9" x14ac:dyDescent="0.3">
      <c r="H802" t="s">
        <v>418</v>
      </c>
      <c r="I802" t="s">
        <v>419</v>
      </c>
    </row>
    <row r="803" spans="8:9" x14ac:dyDescent="0.3">
      <c r="H803" t="s">
        <v>418</v>
      </c>
      <c r="I803" t="s">
        <v>567</v>
      </c>
    </row>
    <row r="804" spans="8:9" x14ac:dyDescent="0.3">
      <c r="H804" t="s">
        <v>418</v>
      </c>
      <c r="I804" t="s">
        <v>596</v>
      </c>
    </row>
    <row r="805" spans="8:9" x14ac:dyDescent="0.3">
      <c r="H805" t="s">
        <v>325</v>
      </c>
      <c r="I805" t="s">
        <v>326</v>
      </c>
    </row>
    <row r="806" spans="8:9" x14ac:dyDescent="0.3">
      <c r="H806" t="s">
        <v>325</v>
      </c>
      <c r="I806" t="s">
        <v>403</v>
      </c>
    </row>
    <row r="807" spans="8:9" x14ac:dyDescent="0.3">
      <c r="H807" t="s">
        <v>325</v>
      </c>
      <c r="I807" t="s">
        <v>479</v>
      </c>
    </row>
    <row r="808" spans="8:9" x14ac:dyDescent="0.3">
      <c r="H808" t="s">
        <v>325</v>
      </c>
      <c r="I808" t="s">
        <v>490</v>
      </c>
    </row>
    <row r="809" spans="8:9" x14ac:dyDescent="0.3">
      <c r="H809" t="s">
        <v>325</v>
      </c>
      <c r="I809" t="s">
        <v>495</v>
      </c>
    </row>
    <row r="810" spans="8:9" x14ac:dyDescent="0.3">
      <c r="H810" t="s">
        <v>325</v>
      </c>
      <c r="I810" t="s">
        <v>559</v>
      </c>
    </row>
    <row r="811" spans="8:9" x14ac:dyDescent="0.3">
      <c r="H811" t="s">
        <v>325</v>
      </c>
      <c r="I811" t="s">
        <v>383</v>
      </c>
    </row>
    <row r="812" spans="8:9" x14ac:dyDescent="0.3">
      <c r="H812" t="s">
        <v>325</v>
      </c>
      <c r="I812" t="s">
        <v>586</v>
      </c>
    </row>
    <row r="813" spans="8:9" x14ac:dyDescent="0.3">
      <c r="H813" t="s">
        <v>325</v>
      </c>
      <c r="I813" t="s">
        <v>591</v>
      </c>
    </row>
    <row r="814" spans="8:9" x14ac:dyDescent="0.3">
      <c r="H814" t="s">
        <v>422</v>
      </c>
      <c r="I814" t="s">
        <v>423</v>
      </c>
    </row>
    <row r="815" spans="8:9" x14ac:dyDescent="0.3">
      <c r="H815" t="s">
        <v>422</v>
      </c>
      <c r="I815" t="s">
        <v>426</v>
      </c>
    </row>
    <row r="816" spans="8:9" x14ac:dyDescent="0.3">
      <c r="H816" t="s">
        <v>422</v>
      </c>
      <c r="I816" t="s">
        <v>439</v>
      </c>
    </row>
    <row r="817" spans="8:9" x14ac:dyDescent="0.3">
      <c r="H817" t="s">
        <v>422</v>
      </c>
      <c r="I817" t="s">
        <v>477</v>
      </c>
    </row>
    <row r="818" spans="8:9" x14ac:dyDescent="0.3">
      <c r="H818" t="s">
        <v>422</v>
      </c>
      <c r="I818" t="s">
        <v>489</v>
      </c>
    </row>
    <row r="819" spans="8:9" x14ac:dyDescent="0.3">
      <c r="H819" t="s">
        <v>422</v>
      </c>
      <c r="I819" t="s">
        <v>502</v>
      </c>
    </row>
    <row r="820" spans="8:9" x14ac:dyDescent="0.3">
      <c r="H820" t="s">
        <v>422</v>
      </c>
      <c r="I820" t="s">
        <v>563</v>
      </c>
    </row>
    <row r="821" spans="8:9" x14ac:dyDescent="0.3">
      <c r="H821" t="s">
        <v>422</v>
      </c>
      <c r="I821" t="s">
        <v>570</v>
      </c>
    </row>
    <row r="822" spans="8:9" x14ac:dyDescent="0.3">
      <c r="H822" t="s">
        <v>445</v>
      </c>
      <c r="I822" t="s">
        <v>446</v>
      </c>
    </row>
    <row r="823" spans="8:9" x14ac:dyDescent="0.3">
      <c r="H823" t="s">
        <v>445</v>
      </c>
      <c r="I823" t="s">
        <v>446</v>
      </c>
    </row>
    <row r="824" spans="8:9" x14ac:dyDescent="0.3">
      <c r="H824" t="s">
        <v>445</v>
      </c>
      <c r="I824" t="s">
        <v>446</v>
      </c>
    </row>
    <row r="825" spans="8:9" x14ac:dyDescent="0.3">
      <c r="H825" t="s">
        <v>445</v>
      </c>
      <c r="I825" t="s">
        <v>507</v>
      </c>
    </row>
    <row r="826" spans="8:9" x14ac:dyDescent="0.3">
      <c r="H826" t="s">
        <v>445</v>
      </c>
      <c r="I826" t="s">
        <v>511</v>
      </c>
    </row>
    <row r="827" spans="8:9" x14ac:dyDescent="0.3">
      <c r="H827" t="s">
        <v>445</v>
      </c>
      <c r="I827" t="s">
        <v>539</v>
      </c>
    </row>
    <row r="828" spans="8:9" x14ac:dyDescent="0.3">
      <c r="H828" t="s">
        <v>445</v>
      </c>
      <c r="I828" t="s">
        <v>545</v>
      </c>
    </row>
    <row r="829" spans="8:9" x14ac:dyDescent="0.3">
      <c r="H829" t="s">
        <v>445</v>
      </c>
      <c r="I829" t="s">
        <v>548</v>
      </c>
    </row>
    <row r="830" spans="8:9" x14ac:dyDescent="0.3">
      <c r="H830" t="s">
        <v>445</v>
      </c>
      <c r="I830" t="s">
        <v>585</v>
      </c>
    </row>
    <row r="831" spans="8:9" x14ac:dyDescent="0.3">
      <c r="H831" t="s">
        <v>330</v>
      </c>
      <c r="I831" t="s">
        <v>331</v>
      </c>
    </row>
    <row r="832" spans="8:9" x14ac:dyDescent="0.3">
      <c r="H832" t="s">
        <v>330</v>
      </c>
      <c r="I832" t="s">
        <v>536</v>
      </c>
    </row>
    <row r="833" spans="8:9" x14ac:dyDescent="0.3">
      <c r="H833" t="s">
        <v>330</v>
      </c>
      <c r="I833" t="s">
        <v>549</v>
      </c>
    </row>
    <row r="834" spans="8:9" x14ac:dyDescent="0.3">
      <c r="H834" t="s">
        <v>330</v>
      </c>
      <c r="I834" t="s">
        <v>580</v>
      </c>
    </row>
    <row r="835" spans="8:9" x14ac:dyDescent="0.3">
      <c r="H835" t="s">
        <v>330</v>
      </c>
      <c r="I835" t="s">
        <v>581</v>
      </c>
    </row>
    <row r="836" spans="8:9" x14ac:dyDescent="0.3">
      <c r="H836" t="s">
        <v>516</v>
      </c>
      <c r="I836" t="s">
        <v>517</v>
      </c>
    </row>
    <row r="837" spans="8:9" x14ac:dyDescent="0.3">
      <c r="H837" t="s">
        <v>516</v>
      </c>
      <c r="I837" t="s">
        <v>517</v>
      </c>
    </row>
    <row r="838" spans="8:9" x14ac:dyDescent="0.3">
      <c r="H838" t="s">
        <v>441</v>
      </c>
      <c r="I838" t="s">
        <v>442</v>
      </c>
    </row>
    <row r="839" spans="8:9" x14ac:dyDescent="0.3">
      <c r="H839" t="s">
        <v>441</v>
      </c>
      <c r="I839" t="s">
        <v>472</v>
      </c>
    </row>
    <row r="840" spans="8:9" x14ac:dyDescent="0.3">
      <c r="H840" t="s">
        <v>441</v>
      </c>
      <c r="I840" t="s">
        <v>537</v>
      </c>
    </row>
    <row r="841" spans="8:9" x14ac:dyDescent="0.3">
      <c r="H841" t="s">
        <v>441</v>
      </c>
      <c r="I841" t="s">
        <v>542</v>
      </c>
    </row>
    <row r="842" spans="8:9" x14ac:dyDescent="0.3">
      <c r="H842" t="s">
        <v>441</v>
      </c>
      <c r="I842" t="s">
        <v>546</v>
      </c>
    </row>
    <row r="843" spans="8:9" x14ac:dyDescent="0.3">
      <c r="H843" t="s">
        <v>441</v>
      </c>
      <c r="I843" t="s">
        <v>587</v>
      </c>
    </row>
    <row r="844" spans="8:9" x14ac:dyDescent="0.3">
      <c r="H844" t="s">
        <v>429</v>
      </c>
      <c r="I844" t="s">
        <v>430</v>
      </c>
    </row>
    <row r="845" spans="8:9" x14ac:dyDescent="0.3">
      <c r="H845" t="s">
        <v>429</v>
      </c>
      <c r="I845" t="s">
        <v>466</v>
      </c>
    </row>
    <row r="846" spans="8:9" x14ac:dyDescent="0.3">
      <c r="H846" t="s">
        <v>429</v>
      </c>
      <c r="I846" t="s">
        <v>467</v>
      </c>
    </row>
    <row r="847" spans="8:9" x14ac:dyDescent="0.3">
      <c r="H847" t="s">
        <v>429</v>
      </c>
      <c r="I847" t="s">
        <v>468</v>
      </c>
    </row>
    <row r="848" spans="8:9" x14ac:dyDescent="0.3">
      <c r="H848" t="s">
        <v>429</v>
      </c>
      <c r="I848" t="s">
        <v>519</v>
      </c>
    </row>
    <row r="849" spans="8:9" x14ac:dyDescent="0.3">
      <c r="H849" t="s">
        <v>429</v>
      </c>
      <c r="I849" t="s">
        <v>530</v>
      </c>
    </row>
    <row r="850" spans="8:9" x14ac:dyDescent="0.3">
      <c r="H850" t="s">
        <v>429</v>
      </c>
      <c r="I850" t="s">
        <v>533</v>
      </c>
    </row>
    <row r="851" spans="8:9" x14ac:dyDescent="0.3">
      <c r="H851" t="s">
        <v>429</v>
      </c>
      <c r="I851" t="s">
        <v>547</v>
      </c>
    </row>
    <row r="852" spans="8:9" x14ac:dyDescent="0.3">
      <c r="H852" t="s">
        <v>429</v>
      </c>
      <c r="I852" t="s">
        <v>572</v>
      </c>
    </row>
    <row r="853" spans="8:9" x14ac:dyDescent="0.3">
      <c r="H853" t="s">
        <v>500</v>
      </c>
      <c r="I853" t="s">
        <v>501</v>
      </c>
    </row>
    <row r="854" spans="8:9" x14ac:dyDescent="0.3">
      <c r="H854" t="s">
        <v>427</v>
      </c>
      <c r="I854" t="s">
        <v>428</v>
      </c>
    </row>
    <row r="855" spans="8:9" x14ac:dyDescent="0.3">
      <c r="H855" t="s">
        <v>427</v>
      </c>
      <c r="I855" t="s">
        <v>436</v>
      </c>
    </row>
    <row r="856" spans="8:9" x14ac:dyDescent="0.3">
      <c r="H856" t="s">
        <v>427</v>
      </c>
      <c r="I856" t="s">
        <v>465</v>
      </c>
    </row>
    <row r="857" spans="8:9" x14ac:dyDescent="0.3">
      <c r="H857" t="s">
        <v>427</v>
      </c>
      <c r="I857" t="s">
        <v>505</v>
      </c>
    </row>
    <row r="858" spans="8:9" x14ac:dyDescent="0.3">
      <c r="H858" t="s">
        <v>427</v>
      </c>
      <c r="I858" t="s">
        <v>528</v>
      </c>
    </row>
    <row r="859" spans="8:9" x14ac:dyDescent="0.3">
      <c r="H859" t="s">
        <v>577</v>
      </c>
      <c r="I859" t="s">
        <v>578</v>
      </c>
    </row>
    <row r="860" spans="8:9" x14ac:dyDescent="0.3">
      <c r="H860" t="s">
        <v>557</v>
      </c>
      <c r="I860" t="s">
        <v>558</v>
      </c>
    </row>
    <row r="861" spans="8:9" x14ac:dyDescent="0.3">
      <c r="H861" t="s">
        <v>557</v>
      </c>
      <c r="I861" t="s">
        <v>558</v>
      </c>
    </row>
    <row r="862" spans="8:9" x14ac:dyDescent="0.3">
      <c r="H862" t="s">
        <v>557</v>
      </c>
      <c r="I862" t="s">
        <v>558</v>
      </c>
    </row>
    <row r="863" spans="8:9" x14ac:dyDescent="0.3">
      <c r="H863" t="s">
        <v>557</v>
      </c>
      <c r="I863" t="s">
        <v>558</v>
      </c>
    </row>
    <row r="864" spans="8:9" x14ac:dyDescent="0.3">
      <c r="H864" t="s">
        <v>557</v>
      </c>
      <c r="I864" t="s">
        <v>558</v>
      </c>
    </row>
    <row r="865" spans="8:9" x14ac:dyDescent="0.3">
      <c r="H865" t="s">
        <v>416</v>
      </c>
      <c r="I865" t="s">
        <v>417</v>
      </c>
    </row>
    <row r="866" spans="8:9" x14ac:dyDescent="0.3">
      <c r="H866" t="s">
        <v>416</v>
      </c>
      <c r="I866" t="s">
        <v>454</v>
      </c>
    </row>
    <row r="867" spans="8:9" x14ac:dyDescent="0.3">
      <c r="H867" t="s">
        <v>416</v>
      </c>
      <c r="I867" t="s">
        <v>457</v>
      </c>
    </row>
    <row r="868" spans="8:9" x14ac:dyDescent="0.3">
      <c r="H868" t="s">
        <v>416</v>
      </c>
      <c r="I868" t="s">
        <v>478</v>
      </c>
    </row>
    <row r="869" spans="8:9" x14ac:dyDescent="0.3">
      <c r="H869" t="s">
        <v>416</v>
      </c>
      <c r="I869" t="s">
        <v>562</v>
      </c>
    </row>
    <row r="870" spans="8:9" x14ac:dyDescent="0.3">
      <c r="H870" t="s">
        <v>416</v>
      </c>
      <c r="I870" t="s">
        <v>562</v>
      </c>
    </row>
    <row r="871" spans="8:9" x14ac:dyDescent="0.3">
      <c r="H871" t="s">
        <v>416</v>
      </c>
      <c r="I871" t="s">
        <v>566</v>
      </c>
    </row>
    <row r="872" spans="8:9" x14ac:dyDescent="0.3">
      <c r="H872" t="s">
        <v>416</v>
      </c>
      <c r="I872" t="s">
        <v>569</v>
      </c>
    </row>
    <row r="873" spans="8:9" x14ac:dyDescent="0.3">
      <c r="H873" t="s">
        <v>522</v>
      </c>
      <c r="I873" t="s">
        <v>523</v>
      </c>
    </row>
    <row r="874" spans="8:9" x14ac:dyDescent="0.3">
      <c r="H874" t="s">
        <v>522</v>
      </c>
      <c r="I874" t="s">
        <v>532</v>
      </c>
    </row>
    <row r="875" spans="8:9" x14ac:dyDescent="0.3">
      <c r="H875" t="s">
        <v>432</v>
      </c>
      <c r="I875" t="s">
        <v>433</v>
      </c>
    </row>
    <row r="876" spans="8:9" x14ac:dyDescent="0.3">
      <c r="H876" t="s">
        <v>432</v>
      </c>
      <c r="I876" t="s">
        <v>469</v>
      </c>
    </row>
    <row r="877" spans="8:9" x14ac:dyDescent="0.3">
      <c r="H877" t="s">
        <v>432</v>
      </c>
      <c r="I877" t="s">
        <v>475</v>
      </c>
    </row>
    <row r="878" spans="8:9" x14ac:dyDescent="0.3">
      <c r="H878" t="s">
        <v>432</v>
      </c>
      <c r="I878" t="s">
        <v>475</v>
      </c>
    </row>
    <row r="879" spans="8:9" x14ac:dyDescent="0.3">
      <c r="H879" t="s">
        <v>432</v>
      </c>
      <c r="I879" t="s">
        <v>475</v>
      </c>
    </row>
    <row r="880" spans="8:9" x14ac:dyDescent="0.3">
      <c r="H880" t="s">
        <v>432</v>
      </c>
      <c r="I880" t="s">
        <v>491</v>
      </c>
    </row>
    <row r="881" spans="8:9" x14ac:dyDescent="0.3">
      <c r="H881" t="s">
        <v>432</v>
      </c>
      <c r="I881" t="s">
        <v>494</v>
      </c>
    </row>
    <row r="882" spans="8:9" x14ac:dyDescent="0.3">
      <c r="H882" t="s">
        <v>432</v>
      </c>
      <c r="I882" t="s">
        <v>526</v>
      </c>
    </row>
    <row r="883" spans="8:9" x14ac:dyDescent="0.3">
      <c r="H883" t="s">
        <v>432</v>
      </c>
      <c r="I883" t="s">
        <v>540</v>
      </c>
    </row>
    <row r="884" spans="8:9" x14ac:dyDescent="0.3">
      <c r="H884" t="s">
        <v>432</v>
      </c>
      <c r="I884" t="s">
        <v>540</v>
      </c>
    </row>
    <row r="885" spans="8:9" x14ac:dyDescent="0.3">
      <c r="H885" t="s">
        <v>432</v>
      </c>
      <c r="I885" t="s">
        <v>540</v>
      </c>
    </row>
    <row r="886" spans="8:9" x14ac:dyDescent="0.3">
      <c r="H886" t="s">
        <v>432</v>
      </c>
      <c r="I886" t="s">
        <v>571</v>
      </c>
    </row>
    <row r="887" spans="8:9" x14ac:dyDescent="0.3">
      <c r="H887" t="s">
        <v>432</v>
      </c>
      <c r="I887" t="s">
        <v>575</v>
      </c>
    </row>
    <row r="888" spans="8:9" x14ac:dyDescent="0.3">
      <c r="H888" t="s">
        <v>432</v>
      </c>
      <c r="I888" t="s">
        <v>576</v>
      </c>
    </row>
    <row r="889" spans="8:9" x14ac:dyDescent="0.3">
      <c r="H889" t="s">
        <v>432</v>
      </c>
      <c r="I889" t="s">
        <v>589</v>
      </c>
    </row>
    <row r="890" spans="8:9" x14ac:dyDescent="0.3">
      <c r="H890" t="s">
        <v>432</v>
      </c>
      <c r="I890" t="s">
        <v>594</v>
      </c>
    </row>
    <row r="891" spans="8:9" x14ac:dyDescent="0.3">
      <c r="H891" t="s">
        <v>455</v>
      </c>
      <c r="I891" t="s">
        <v>456</v>
      </c>
    </row>
    <row r="892" spans="8:9" x14ac:dyDescent="0.3">
      <c r="H892" t="s">
        <v>455</v>
      </c>
      <c r="I892" t="s">
        <v>480</v>
      </c>
    </row>
    <row r="893" spans="8:9" x14ac:dyDescent="0.3">
      <c r="H893" t="s">
        <v>455</v>
      </c>
      <c r="I893" t="s">
        <v>543</v>
      </c>
    </row>
    <row r="894" spans="8:9" x14ac:dyDescent="0.3">
      <c r="H894" t="s">
        <v>485</v>
      </c>
      <c r="I894" t="s">
        <v>486</v>
      </c>
    </row>
    <row r="895" spans="8:9" x14ac:dyDescent="0.3">
      <c r="H895" t="s">
        <v>552</v>
      </c>
      <c r="I895" t="s">
        <v>553</v>
      </c>
    </row>
    <row r="896" spans="8:9" x14ac:dyDescent="0.3">
      <c r="H896" t="s">
        <v>524</v>
      </c>
      <c r="I896" t="s">
        <v>523</v>
      </c>
    </row>
    <row r="897" spans="8:9" x14ac:dyDescent="0.3">
      <c r="H897" t="s">
        <v>524</v>
      </c>
      <c r="I897" t="s">
        <v>523</v>
      </c>
    </row>
    <row r="898" spans="8:9" x14ac:dyDescent="0.3">
      <c r="H898" t="s">
        <v>420</v>
      </c>
      <c r="I898" t="s">
        <v>421</v>
      </c>
    </row>
    <row r="899" spans="8:9" x14ac:dyDescent="0.3">
      <c r="H899" t="s">
        <v>420</v>
      </c>
      <c r="I899" t="s">
        <v>463</v>
      </c>
    </row>
    <row r="900" spans="8:9" x14ac:dyDescent="0.3">
      <c r="H900" t="s">
        <v>420</v>
      </c>
      <c r="I900" t="s">
        <v>463</v>
      </c>
    </row>
    <row r="901" spans="8:9" x14ac:dyDescent="0.3">
      <c r="H901" t="s">
        <v>420</v>
      </c>
      <c r="I901" t="s">
        <v>498</v>
      </c>
    </row>
    <row r="902" spans="8:9" x14ac:dyDescent="0.3">
      <c r="H902" t="s">
        <v>420</v>
      </c>
      <c r="I902" t="s">
        <v>573</v>
      </c>
    </row>
    <row r="903" spans="8:9" x14ac:dyDescent="0.3">
      <c r="H903" t="s">
        <v>460</v>
      </c>
      <c r="I903" t="s">
        <v>461</v>
      </c>
    </row>
    <row r="904" spans="8:9" x14ac:dyDescent="0.3">
      <c r="H904" t="s">
        <v>452</v>
      </c>
      <c r="I904" t="s">
        <v>453</v>
      </c>
    </row>
    <row r="905" spans="8:9" x14ac:dyDescent="0.3">
      <c r="H905" t="s">
        <v>452</v>
      </c>
      <c r="I905" t="s">
        <v>459</v>
      </c>
    </row>
    <row r="906" spans="8:9" x14ac:dyDescent="0.3">
      <c r="H906" t="s">
        <v>452</v>
      </c>
      <c r="I906" t="s">
        <v>482</v>
      </c>
    </row>
    <row r="907" spans="8:9" x14ac:dyDescent="0.3">
      <c r="H907" t="s">
        <v>452</v>
      </c>
      <c r="I907" t="s">
        <v>496</v>
      </c>
    </row>
    <row r="908" spans="8:9" x14ac:dyDescent="0.3">
      <c r="H908" t="s">
        <v>452</v>
      </c>
      <c r="I908" t="s">
        <v>508</v>
      </c>
    </row>
    <row r="909" spans="8:9" x14ac:dyDescent="0.3">
      <c r="H909" t="s">
        <v>452</v>
      </c>
      <c r="I909" t="s">
        <v>520</v>
      </c>
    </row>
    <row r="910" spans="8:9" x14ac:dyDescent="0.3">
      <c r="H910" t="s">
        <v>452</v>
      </c>
      <c r="I910" t="s">
        <v>534</v>
      </c>
    </row>
    <row r="911" spans="8:9" x14ac:dyDescent="0.3">
      <c r="H911" t="s">
        <v>452</v>
      </c>
      <c r="I911" t="s">
        <v>544</v>
      </c>
    </row>
    <row r="912" spans="8:9" x14ac:dyDescent="0.3">
      <c r="H912" t="s">
        <v>452</v>
      </c>
      <c r="I912" t="s">
        <v>550</v>
      </c>
    </row>
    <row r="913" spans="8:9" x14ac:dyDescent="0.3">
      <c r="H913" t="s">
        <v>452</v>
      </c>
      <c r="I913" t="s">
        <v>574</v>
      </c>
    </row>
    <row r="914" spans="8:9" x14ac:dyDescent="0.3">
      <c r="H914" t="s">
        <v>452</v>
      </c>
      <c r="I914" t="s">
        <v>595</v>
      </c>
    </row>
    <row r="915" spans="8:9" x14ac:dyDescent="0.3">
      <c r="H915" t="s">
        <v>412</v>
      </c>
      <c r="I915" t="s">
        <v>413</v>
      </c>
    </row>
    <row r="916" spans="8:9" x14ac:dyDescent="0.3">
      <c r="H916" t="s">
        <v>412</v>
      </c>
      <c r="I916" t="s">
        <v>413</v>
      </c>
    </row>
    <row r="917" spans="8:9" x14ac:dyDescent="0.3">
      <c r="H917" t="s">
        <v>414</v>
      </c>
      <c r="I917" t="s">
        <v>415</v>
      </c>
    </row>
    <row r="918" spans="8:9" x14ac:dyDescent="0.3">
      <c r="H918" t="s">
        <v>597</v>
      </c>
      <c r="I918" t="s">
        <v>598</v>
      </c>
    </row>
    <row r="919" spans="8:9" x14ac:dyDescent="0.3">
      <c r="H919" t="s">
        <v>447</v>
      </c>
      <c r="I919" t="s">
        <v>448</v>
      </c>
    </row>
    <row r="920" spans="8:9" x14ac:dyDescent="0.3">
      <c r="H920" t="s">
        <v>447</v>
      </c>
      <c r="I920" t="s">
        <v>464</v>
      </c>
    </row>
    <row r="921" spans="8:9" x14ac:dyDescent="0.3">
      <c r="H921" t="s">
        <v>447</v>
      </c>
      <c r="I921" t="s">
        <v>464</v>
      </c>
    </row>
    <row r="922" spans="8:9" x14ac:dyDescent="0.3">
      <c r="H922" t="s">
        <v>447</v>
      </c>
      <c r="I922" t="s">
        <v>476</v>
      </c>
    </row>
    <row r="923" spans="8:9" x14ac:dyDescent="0.3">
      <c r="H923" t="s">
        <v>447</v>
      </c>
      <c r="I923" t="s">
        <v>493</v>
      </c>
    </row>
    <row r="924" spans="8:9" x14ac:dyDescent="0.3">
      <c r="H924" t="s">
        <v>447</v>
      </c>
      <c r="I924" t="s">
        <v>510</v>
      </c>
    </row>
    <row r="925" spans="8:9" x14ac:dyDescent="0.3">
      <c r="H925" t="s">
        <v>447</v>
      </c>
      <c r="I925" t="s">
        <v>515</v>
      </c>
    </row>
    <row r="926" spans="8:9" x14ac:dyDescent="0.3">
      <c r="H926" t="s">
        <v>447</v>
      </c>
      <c r="I926" t="s">
        <v>527</v>
      </c>
    </row>
    <row r="927" spans="8:9" x14ac:dyDescent="0.3">
      <c r="H927" t="s">
        <v>447</v>
      </c>
      <c r="I927" t="s">
        <v>551</v>
      </c>
    </row>
    <row r="928" spans="8:9" x14ac:dyDescent="0.3">
      <c r="H928" t="s">
        <v>447</v>
      </c>
      <c r="I928" t="s">
        <v>551</v>
      </c>
    </row>
    <row r="929" spans="8:9" x14ac:dyDescent="0.3">
      <c r="H929" t="s">
        <v>447</v>
      </c>
      <c r="I929" t="s">
        <v>551</v>
      </c>
    </row>
    <row r="930" spans="8:9" x14ac:dyDescent="0.3">
      <c r="H930" t="s">
        <v>447</v>
      </c>
      <c r="I930" t="s">
        <v>564</v>
      </c>
    </row>
    <row r="931" spans="8:9" x14ac:dyDescent="0.3">
      <c r="H931" t="s">
        <v>447</v>
      </c>
      <c r="I931" t="s">
        <v>565</v>
      </c>
    </row>
    <row r="932" spans="8:9" x14ac:dyDescent="0.3">
      <c r="H932" t="s">
        <v>592</v>
      </c>
      <c r="I932" t="s">
        <v>593</v>
      </c>
    </row>
    <row r="933" spans="8:9" x14ac:dyDescent="0.3">
      <c r="H933" t="s">
        <v>449</v>
      </c>
      <c r="I933" t="s">
        <v>450</v>
      </c>
    </row>
    <row r="934" spans="8:9" x14ac:dyDescent="0.3">
      <c r="H934" t="s">
        <v>449</v>
      </c>
      <c r="I934" t="s">
        <v>474</v>
      </c>
    </row>
    <row r="935" spans="8:9" x14ac:dyDescent="0.3">
      <c r="H935" t="s">
        <v>449</v>
      </c>
      <c r="I935" t="s">
        <v>488</v>
      </c>
    </row>
    <row r="936" spans="8:9" x14ac:dyDescent="0.3">
      <c r="H936" t="s">
        <v>449</v>
      </c>
      <c r="I936" t="s">
        <v>504</v>
      </c>
    </row>
    <row r="937" spans="8:9" x14ac:dyDescent="0.3">
      <c r="H937" t="s">
        <v>449</v>
      </c>
      <c r="I937" t="s">
        <v>538</v>
      </c>
    </row>
    <row r="938" spans="8:9" x14ac:dyDescent="0.3">
      <c r="H938" t="s">
        <v>449</v>
      </c>
      <c r="I938" t="s">
        <v>541</v>
      </c>
    </row>
    <row r="939" spans="8:9" x14ac:dyDescent="0.3">
      <c r="H939" t="s">
        <v>449</v>
      </c>
      <c r="I939" t="s">
        <v>554</v>
      </c>
    </row>
    <row r="940" spans="8:9" x14ac:dyDescent="0.3">
      <c r="H940" t="s">
        <v>449</v>
      </c>
      <c r="I940" t="s">
        <v>556</v>
      </c>
    </row>
    <row r="941" spans="8:9" x14ac:dyDescent="0.3">
      <c r="H941" t="s">
        <v>434</v>
      </c>
      <c r="I941" t="s">
        <v>435</v>
      </c>
    </row>
    <row r="942" spans="8:9" x14ac:dyDescent="0.3">
      <c r="H942" t="s">
        <v>434</v>
      </c>
      <c r="I942" t="s">
        <v>440</v>
      </c>
    </row>
    <row r="943" spans="8:9" x14ac:dyDescent="0.3">
      <c r="H943" t="s">
        <v>434</v>
      </c>
      <c r="I943" t="s">
        <v>458</v>
      </c>
    </row>
    <row r="944" spans="8:9" x14ac:dyDescent="0.3">
      <c r="H944" t="s">
        <v>434</v>
      </c>
      <c r="I944" t="s">
        <v>470</v>
      </c>
    </row>
    <row r="945" spans="8:9" x14ac:dyDescent="0.3">
      <c r="H945" t="s">
        <v>434</v>
      </c>
      <c r="I945" t="s">
        <v>473</v>
      </c>
    </row>
    <row r="946" spans="8:9" x14ac:dyDescent="0.3">
      <c r="H946" t="s">
        <v>434</v>
      </c>
      <c r="I946" t="s">
        <v>497</v>
      </c>
    </row>
    <row r="947" spans="8:9" x14ac:dyDescent="0.3">
      <c r="H947" t="s">
        <v>434</v>
      </c>
      <c r="I947" t="s">
        <v>503</v>
      </c>
    </row>
    <row r="948" spans="8:9" x14ac:dyDescent="0.3">
      <c r="H948" t="s">
        <v>434</v>
      </c>
      <c r="I948" t="s">
        <v>509</v>
      </c>
    </row>
    <row r="949" spans="8:9" x14ac:dyDescent="0.3">
      <c r="H949" t="s">
        <v>434</v>
      </c>
      <c r="I949" t="s">
        <v>514</v>
      </c>
    </row>
    <row r="950" spans="8:9" x14ac:dyDescent="0.3">
      <c r="H950" t="s">
        <v>434</v>
      </c>
      <c r="I950" t="s">
        <v>518</v>
      </c>
    </row>
    <row r="951" spans="8:9" x14ac:dyDescent="0.3">
      <c r="H951" t="s">
        <v>434</v>
      </c>
      <c r="I951" t="s">
        <v>525</v>
      </c>
    </row>
    <row r="952" spans="8:9" x14ac:dyDescent="0.3">
      <c r="H952" t="s">
        <v>434</v>
      </c>
      <c r="I952" t="s">
        <v>555</v>
      </c>
    </row>
    <row r="953" spans="8:9" x14ac:dyDescent="0.3">
      <c r="H953" t="s">
        <v>434</v>
      </c>
      <c r="I953" t="s">
        <v>582</v>
      </c>
    </row>
    <row r="954" spans="8:9" x14ac:dyDescent="0.3">
      <c r="H954" t="s">
        <v>434</v>
      </c>
      <c r="I954" t="s">
        <v>583</v>
      </c>
    </row>
    <row r="955" spans="8:9" x14ac:dyDescent="0.3">
      <c r="H955" t="s">
        <v>434</v>
      </c>
      <c r="I955" t="s">
        <v>584</v>
      </c>
    </row>
    <row r="956" spans="8:9" x14ac:dyDescent="0.3">
      <c r="H956" t="s">
        <v>434</v>
      </c>
      <c r="I956" t="s">
        <v>588</v>
      </c>
    </row>
    <row r="957" spans="8:9" x14ac:dyDescent="0.3">
      <c r="H957" t="s">
        <v>424</v>
      </c>
      <c r="I957" t="s">
        <v>425</v>
      </c>
    </row>
    <row r="958" spans="8:9" x14ac:dyDescent="0.3">
      <c r="H958" t="s">
        <v>424</v>
      </c>
      <c r="I958" t="s">
        <v>464</v>
      </c>
    </row>
    <row r="959" spans="8:9" x14ac:dyDescent="0.3">
      <c r="H959" t="s">
        <v>424</v>
      </c>
      <c r="I959" t="s">
        <v>484</v>
      </c>
    </row>
    <row r="960" spans="8:9" x14ac:dyDescent="0.3">
      <c r="H960" t="s">
        <v>424</v>
      </c>
      <c r="I960" t="s">
        <v>487</v>
      </c>
    </row>
    <row r="961" spans="8:9" x14ac:dyDescent="0.3">
      <c r="H961" t="s">
        <v>424</v>
      </c>
      <c r="I961" t="s">
        <v>560</v>
      </c>
    </row>
    <row r="962" spans="8:9" x14ac:dyDescent="0.3">
      <c r="H962" t="s">
        <v>424</v>
      </c>
      <c r="I962" t="s">
        <v>561</v>
      </c>
    </row>
    <row r="963" spans="8:9" x14ac:dyDescent="0.3">
      <c r="H963" t="s">
        <v>424</v>
      </c>
      <c r="I963" t="s">
        <v>568</v>
      </c>
    </row>
    <row r="964" spans="8:9" x14ac:dyDescent="0.3">
      <c r="H964" t="s">
        <v>424</v>
      </c>
      <c r="I964" t="s">
        <v>599</v>
      </c>
    </row>
    <row r="965" spans="8:9" x14ac:dyDescent="0.3">
      <c r="H965" t="s">
        <v>729</v>
      </c>
      <c r="I965" t="s">
        <v>730</v>
      </c>
    </row>
    <row r="966" spans="8:9" x14ac:dyDescent="0.3">
      <c r="H966" t="s">
        <v>731</v>
      </c>
      <c r="I966" t="s">
        <v>730</v>
      </c>
    </row>
    <row r="967" spans="8:9" x14ac:dyDescent="0.3">
      <c r="H967" t="s">
        <v>652</v>
      </c>
      <c r="I967" t="s">
        <v>653</v>
      </c>
    </row>
    <row r="968" spans="8:9" x14ac:dyDescent="0.3">
      <c r="H968" t="s">
        <v>652</v>
      </c>
      <c r="I968" t="s">
        <v>653</v>
      </c>
    </row>
    <row r="969" spans="8:9" x14ac:dyDescent="0.3">
      <c r="H969" t="s">
        <v>703</v>
      </c>
      <c r="I969" t="s">
        <v>704</v>
      </c>
    </row>
    <row r="970" spans="8:9" x14ac:dyDescent="0.3">
      <c r="H970" t="s">
        <v>703</v>
      </c>
      <c r="I970" t="s">
        <v>704</v>
      </c>
    </row>
    <row r="971" spans="8:9" x14ac:dyDescent="0.3">
      <c r="H971" t="s">
        <v>703</v>
      </c>
      <c r="I971" t="s">
        <v>704</v>
      </c>
    </row>
    <row r="972" spans="8:9" x14ac:dyDescent="0.3">
      <c r="H972" t="s">
        <v>680</v>
      </c>
      <c r="I972" t="s">
        <v>681</v>
      </c>
    </row>
    <row r="973" spans="8:9" x14ac:dyDescent="0.3">
      <c r="H973" t="s">
        <v>680</v>
      </c>
      <c r="I973" t="s">
        <v>805</v>
      </c>
    </row>
    <row r="974" spans="8:9" x14ac:dyDescent="0.3">
      <c r="H974" t="s">
        <v>680</v>
      </c>
      <c r="I974" t="s">
        <v>816</v>
      </c>
    </row>
    <row r="975" spans="8:9" x14ac:dyDescent="0.3">
      <c r="H975" t="s">
        <v>649</v>
      </c>
      <c r="I975" t="s">
        <v>650</v>
      </c>
    </row>
    <row r="976" spans="8:9" x14ac:dyDescent="0.3">
      <c r="H976" t="s">
        <v>606</v>
      </c>
      <c r="I976" t="s">
        <v>607</v>
      </c>
    </row>
    <row r="977" spans="8:9" x14ac:dyDescent="0.3">
      <c r="H977" t="s">
        <v>606</v>
      </c>
      <c r="I977" t="s">
        <v>607</v>
      </c>
    </row>
    <row r="978" spans="8:9" x14ac:dyDescent="0.3">
      <c r="H978" t="s">
        <v>751</v>
      </c>
      <c r="I978" t="s">
        <v>752</v>
      </c>
    </row>
    <row r="979" spans="8:9" x14ac:dyDescent="0.3">
      <c r="H979" t="s">
        <v>751</v>
      </c>
      <c r="I979" t="s">
        <v>752</v>
      </c>
    </row>
    <row r="980" spans="8:9" x14ac:dyDescent="0.3">
      <c r="H980" t="s">
        <v>732</v>
      </c>
      <c r="I980" t="s">
        <v>730</v>
      </c>
    </row>
    <row r="981" spans="8:9" x14ac:dyDescent="0.3">
      <c r="H981" t="s">
        <v>732</v>
      </c>
      <c r="I981" t="s">
        <v>730</v>
      </c>
    </row>
    <row r="982" spans="8:9" x14ac:dyDescent="0.3">
      <c r="H982" t="s">
        <v>732</v>
      </c>
      <c r="I982" t="s">
        <v>730</v>
      </c>
    </row>
    <row r="983" spans="8:9" x14ac:dyDescent="0.3">
      <c r="H983" t="s">
        <v>716</v>
      </c>
      <c r="I983" t="s">
        <v>717</v>
      </c>
    </row>
    <row r="984" spans="8:9" x14ac:dyDescent="0.3">
      <c r="H984" t="s">
        <v>716</v>
      </c>
      <c r="I984" t="s">
        <v>717</v>
      </c>
    </row>
    <row r="985" spans="8:9" x14ac:dyDescent="0.3">
      <c r="H985" t="s">
        <v>813</v>
      </c>
      <c r="I985" t="s">
        <v>814</v>
      </c>
    </row>
    <row r="986" spans="8:9" x14ac:dyDescent="0.3">
      <c r="H986" t="s">
        <v>813</v>
      </c>
      <c r="I986" t="s">
        <v>814</v>
      </c>
    </row>
    <row r="987" spans="8:9" x14ac:dyDescent="0.3">
      <c r="H987" t="s">
        <v>773</v>
      </c>
      <c r="I987" t="s">
        <v>774</v>
      </c>
    </row>
    <row r="988" spans="8:9" x14ac:dyDescent="0.3">
      <c r="H988" t="s">
        <v>773</v>
      </c>
      <c r="I988" t="s">
        <v>818</v>
      </c>
    </row>
    <row r="989" spans="8:9" x14ac:dyDescent="0.3">
      <c r="H989" t="s">
        <v>620</v>
      </c>
      <c r="I989" t="s">
        <v>621</v>
      </c>
    </row>
    <row r="990" spans="8:9" x14ac:dyDescent="0.3">
      <c r="H990" t="s">
        <v>724</v>
      </c>
      <c r="I990" t="s">
        <v>725</v>
      </c>
    </row>
    <row r="991" spans="8:9" x14ac:dyDescent="0.3">
      <c r="H991" t="s">
        <v>346</v>
      </c>
      <c r="I991" t="s">
        <v>347</v>
      </c>
    </row>
    <row r="992" spans="8:9" x14ac:dyDescent="0.3">
      <c r="H992" t="s">
        <v>346</v>
      </c>
      <c r="I992" t="s">
        <v>371</v>
      </c>
    </row>
    <row r="993" spans="8:9" x14ac:dyDescent="0.3">
      <c r="H993" t="s">
        <v>346</v>
      </c>
      <c r="I993" t="s">
        <v>609</v>
      </c>
    </row>
    <row r="994" spans="8:9" x14ac:dyDescent="0.3">
      <c r="H994" t="s">
        <v>346</v>
      </c>
      <c r="I994" t="s">
        <v>613</v>
      </c>
    </row>
    <row r="995" spans="8:9" x14ac:dyDescent="0.3">
      <c r="H995" t="s">
        <v>346</v>
      </c>
      <c r="I995" t="s">
        <v>682</v>
      </c>
    </row>
    <row r="996" spans="8:9" x14ac:dyDescent="0.3">
      <c r="H996" t="s">
        <v>346</v>
      </c>
      <c r="I996" t="s">
        <v>712</v>
      </c>
    </row>
    <row r="997" spans="8:9" x14ac:dyDescent="0.3">
      <c r="H997" t="s">
        <v>346</v>
      </c>
      <c r="I997" t="s">
        <v>740</v>
      </c>
    </row>
    <row r="998" spans="8:9" x14ac:dyDescent="0.3">
      <c r="H998" t="s">
        <v>346</v>
      </c>
      <c r="I998" t="s">
        <v>743</v>
      </c>
    </row>
    <row r="999" spans="8:9" x14ac:dyDescent="0.3">
      <c r="H999" t="s">
        <v>346</v>
      </c>
      <c r="I999" t="s">
        <v>745</v>
      </c>
    </row>
    <row r="1000" spans="8:9" x14ac:dyDescent="0.3">
      <c r="H1000" t="s">
        <v>346</v>
      </c>
      <c r="I1000" t="s">
        <v>746</v>
      </c>
    </row>
    <row r="1001" spans="8:9" x14ac:dyDescent="0.3">
      <c r="H1001" t="s">
        <v>346</v>
      </c>
      <c r="I1001" t="s">
        <v>748</v>
      </c>
    </row>
    <row r="1002" spans="8:9" x14ac:dyDescent="0.3">
      <c r="H1002" t="s">
        <v>346</v>
      </c>
      <c r="I1002" t="s">
        <v>766</v>
      </c>
    </row>
    <row r="1003" spans="8:9" x14ac:dyDescent="0.3">
      <c r="H1003" t="s">
        <v>346</v>
      </c>
      <c r="I1003" t="s">
        <v>778</v>
      </c>
    </row>
    <row r="1004" spans="8:9" x14ac:dyDescent="0.3">
      <c r="H1004" t="s">
        <v>820</v>
      </c>
      <c r="I1004" t="s">
        <v>821</v>
      </c>
    </row>
    <row r="1005" spans="8:9" x14ac:dyDescent="0.3">
      <c r="H1005" t="s">
        <v>733</v>
      </c>
      <c r="I1005" t="s">
        <v>730</v>
      </c>
    </row>
    <row r="1006" spans="8:9" x14ac:dyDescent="0.3">
      <c r="H1006" t="s">
        <v>618</v>
      </c>
      <c r="I1006" t="s">
        <v>619</v>
      </c>
    </row>
    <row r="1007" spans="8:9" x14ac:dyDescent="0.3">
      <c r="H1007" t="s">
        <v>656</v>
      </c>
      <c r="I1007" t="s">
        <v>657</v>
      </c>
    </row>
    <row r="1008" spans="8:9" x14ac:dyDescent="0.3">
      <c r="H1008" t="s">
        <v>656</v>
      </c>
      <c r="I1008" t="s">
        <v>807</v>
      </c>
    </row>
    <row r="1009" spans="8:9" x14ac:dyDescent="0.3">
      <c r="H1009" t="s">
        <v>753</v>
      </c>
      <c r="I1009" t="s">
        <v>754</v>
      </c>
    </row>
    <row r="1010" spans="8:9" x14ac:dyDescent="0.3">
      <c r="H1010" t="s">
        <v>654</v>
      </c>
      <c r="I1010" t="s">
        <v>655</v>
      </c>
    </row>
    <row r="1011" spans="8:9" x14ac:dyDescent="0.3">
      <c r="H1011" t="s">
        <v>654</v>
      </c>
      <c r="I1011" t="s">
        <v>685</v>
      </c>
    </row>
    <row r="1012" spans="8:9" x14ac:dyDescent="0.3">
      <c r="H1012" t="s">
        <v>654</v>
      </c>
      <c r="I1012" t="s">
        <v>806</v>
      </c>
    </row>
    <row r="1013" spans="8:9" x14ac:dyDescent="0.3">
      <c r="H1013" t="s">
        <v>690</v>
      </c>
      <c r="I1013" t="s">
        <v>691</v>
      </c>
    </row>
    <row r="1014" spans="8:9" x14ac:dyDescent="0.3">
      <c r="H1014" t="s">
        <v>722</v>
      </c>
      <c r="I1014" t="s">
        <v>723</v>
      </c>
    </row>
    <row r="1015" spans="8:9" x14ac:dyDescent="0.3">
      <c r="H1015" t="s">
        <v>726</v>
      </c>
      <c r="I1015" t="s">
        <v>727</v>
      </c>
    </row>
    <row r="1016" spans="8:9" x14ac:dyDescent="0.3">
      <c r="H1016" t="s">
        <v>726</v>
      </c>
      <c r="I1016" t="s">
        <v>791</v>
      </c>
    </row>
    <row r="1017" spans="8:9" x14ac:dyDescent="0.3">
      <c r="H1017" t="s">
        <v>624</v>
      </c>
      <c r="I1017" t="s">
        <v>625</v>
      </c>
    </row>
    <row r="1018" spans="8:9" x14ac:dyDescent="0.3">
      <c r="H1018" t="s">
        <v>624</v>
      </c>
      <c r="I1018" t="s">
        <v>626</v>
      </c>
    </row>
    <row r="1019" spans="8:9" x14ac:dyDescent="0.3">
      <c r="H1019" t="s">
        <v>624</v>
      </c>
      <c r="I1019" t="s">
        <v>668</v>
      </c>
    </row>
    <row r="1020" spans="8:9" x14ac:dyDescent="0.3">
      <c r="H1020" t="s">
        <v>624</v>
      </c>
      <c r="I1020" t="s">
        <v>672</v>
      </c>
    </row>
    <row r="1021" spans="8:9" x14ac:dyDescent="0.3">
      <c r="H1021" t="s">
        <v>624</v>
      </c>
      <c r="I1021" t="s">
        <v>678</v>
      </c>
    </row>
    <row r="1022" spans="8:9" x14ac:dyDescent="0.3">
      <c r="H1022" t="s">
        <v>651</v>
      </c>
      <c r="I1022" t="s">
        <v>650</v>
      </c>
    </row>
    <row r="1023" spans="8:9" x14ac:dyDescent="0.3">
      <c r="H1023" t="s">
        <v>631</v>
      </c>
      <c r="I1023" t="s">
        <v>632</v>
      </c>
    </row>
    <row r="1024" spans="8:9" x14ac:dyDescent="0.3">
      <c r="H1024" t="s">
        <v>614</v>
      </c>
      <c r="I1024" t="s">
        <v>615</v>
      </c>
    </row>
    <row r="1025" spans="8:9" x14ac:dyDescent="0.3">
      <c r="H1025" t="s">
        <v>614</v>
      </c>
      <c r="I1025" t="s">
        <v>671</v>
      </c>
    </row>
    <row r="1026" spans="8:9" x14ac:dyDescent="0.3">
      <c r="H1026" t="s">
        <v>614</v>
      </c>
      <c r="I1026" t="s">
        <v>708</v>
      </c>
    </row>
    <row r="1027" spans="8:9" x14ac:dyDescent="0.3">
      <c r="H1027" t="s">
        <v>614</v>
      </c>
      <c r="I1027" t="s">
        <v>709</v>
      </c>
    </row>
    <row r="1028" spans="8:9" x14ac:dyDescent="0.3">
      <c r="H1028" t="s">
        <v>614</v>
      </c>
      <c r="I1028" t="s">
        <v>718</v>
      </c>
    </row>
    <row r="1029" spans="8:9" x14ac:dyDescent="0.3">
      <c r="H1029" t="s">
        <v>614</v>
      </c>
      <c r="I1029" t="s">
        <v>749</v>
      </c>
    </row>
    <row r="1030" spans="8:9" x14ac:dyDescent="0.3">
      <c r="H1030" t="s">
        <v>614</v>
      </c>
      <c r="I1030" t="s">
        <v>760</v>
      </c>
    </row>
    <row r="1031" spans="8:9" x14ac:dyDescent="0.3">
      <c r="H1031" t="s">
        <v>614</v>
      </c>
      <c r="I1031" t="s">
        <v>761</v>
      </c>
    </row>
    <row r="1032" spans="8:9" x14ac:dyDescent="0.3">
      <c r="H1032" t="s">
        <v>614</v>
      </c>
      <c r="I1032" t="s">
        <v>784</v>
      </c>
    </row>
    <row r="1033" spans="8:9" x14ac:dyDescent="0.3">
      <c r="H1033" t="s">
        <v>614</v>
      </c>
      <c r="I1033" t="s">
        <v>800</v>
      </c>
    </row>
    <row r="1034" spans="8:9" x14ac:dyDescent="0.3">
      <c r="H1034" t="s">
        <v>614</v>
      </c>
      <c r="I1034" t="s">
        <v>802</v>
      </c>
    </row>
    <row r="1035" spans="8:9" x14ac:dyDescent="0.3">
      <c r="H1035" t="s">
        <v>614</v>
      </c>
      <c r="I1035" t="s">
        <v>811</v>
      </c>
    </row>
    <row r="1036" spans="8:9" x14ac:dyDescent="0.3">
      <c r="H1036" t="s">
        <v>822</v>
      </c>
      <c r="I1036" t="s">
        <v>823</v>
      </c>
    </row>
    <row r="1037" spans="8:9" x14ac:dyDescent="0.3">
      <c r="H1037" t="s">
        <v>822</v>
      </c>
      <c r="I1037" t="s">
        <v>824</v>
      </c>
    </row>
    <row r="1038" spans="8:9" x14ac:dyDescent="0.3">
      <c r="H1038" t="s">
        <v>822</v>
      </c>
      <c r="I1038" t="s">
        <v>824</v>
      </c>
    </row>
    <row r="1039" spans="8:9" x14ac:dyDescent="0.3">
      <c r="H1039" t="s">
        <v>633</v>
      </c>
      <c r="I1039" t="s">
        <v>634</v>
      </c>
    </row>
    <row r="1040" spans="8:9" x14ac:dyDescent="0.3">
      <c r="H1040" t="s">
        <v>633</v>
      </c>
      <c r="I1040" t="s">
        <v>688</v>
      </c>
    </row>
    <row r="1041" spans="8:9" x14ac:dyDescent="0.3">
      <c r="H1041" t="s">
        <v>633</v>
      </c>
      <c r="I1041" t="s">
        <v>713</v>
      </c>
    </row>
    <row r="1042" spans="8:9" x14ac:dyDescent="0.3">
      <c r="H1042" t="s">
        <v>633</v>
      </c>
      <c r="I1042" t="s">
        <v>713</v>
      </c>
    </row>
    <row r="1043" spans="8:9" x14ac:dyDescent="0.3">
      <c r="H1043" t="s">
        <v>633</v>
      </c>
      <c r="I1043" t="s">
        <v>738</v>
      </c>
    </row>
    <row r="1044" spans="8:9" x14ac:dyDescent="0.3">
      <c r="H1044" t="s">
        <v>633</v>
      </c>
      <c r="I1044" t="s">
        <v>738</v>
      </c>
    </row>
    <row r="1045" spans="8:9" x14ac:dyDescent="0.3">
      <c r="H1045" t="s">
        <v>633</v>
      </c>
      <c r="I1045" t="s">
        <v>739</v>
      </c>
    </row>
    <row r="1046" spans="8:9" x14ac:dyDescent="0.3">
      <c r="H1046" t="s">
        <v>633</v>
      </c>
      <c r="I1046" t="s">
        <v>798</v>
      </c>
    </row>
    <row r="1047" spans="8:9" x14ac:dyDescent="0.3">
      <c r="H1047" t="s">
        <v>622</v>
      </c>
      <c r="I1047" t="s">
        <v>623</v>
      </c>
    </row>
    <row r="1048" spans="8:9" x14ac:dyDescent="0.3">
      <c r="H1048" t="s">
        <v>622</v>
      </c>
      <c r="I1048" t="s">
        <v>635</v>
      </c>
    </row>
    <row r="1049" spans="8:9" x14ac:dyDescent="0.3">
      <c r="H1049" t="s">
        <v>622</v>
      </c>
      <c r="I1049" t="s">
        <v>710</v>
      </c>
    </row>
    <row r="1050" spans="8:9" x14ac:dyDescent="0.3">
      <c r="H1050" t="s">
        <v>622</v>
      </c>
      <c r="I1050" t="s">
        <v>750</v>
      </c>
    </row>
    <row r="1051" spans="8:9" x14ac:dyDescent="0.3">
      <c r="H1051" t="s">
        <v>622</v>
      </c>
      <c r="I1051" t="s">
        <v>781</v>
      </c>
    </row>
    <row r="1052" spans="8:9" x14ac:dyDescent="0.3">
      <c r="H1052" t="s">
        <v>622</v>
      </c>
      <c r="I1052" t="s">
        <v>781</v>
      </c>
    </row>
    <row r="1053" spans="8:9" x14ac:dyDescent="0.3">
      <c r="H1053" t="s">
        <v>622</v>
      </c>
      <c r="I1053" t="s">
        <v>808</v>
      </c>
    </row>
    <row r="1054" spans="8:9" x14ac:dyDescent="0.3">
      <c r="H1054" t="s">
        <v>622</v>
      </c>
      <c r="I1054" t="s">
        <v>808</v>
      </c>
    </row>
    <row r="1055" spans="8:9" x14ac:dyDescent="0.3">
      <c r="H1055" t="s">
        <v>622</v>
      </c>
      <c r="I1055" t="s">
        <v>815</v>
      </c>
    </row>
    <row r="1056" spans="8:9" x14ac:dyDescent="0.3">
      <c r="H1056" t="s">
        <v>664</v>
      </c>
      <c r="I1056" t="s">
        <v>665</v>
      </c>
    </row>
    <row r="1057" spans="8:9" x14ac:dyDescent="0.3">
      <c r="H1057" t="s">
        <v>664</v>
      </c>
      <c r="I1057" t="s">
        <v>689</v>
      </c>
    </row>
    <row r="1058" spans="8:9" x14ac:dyDescent="0.3">
      <c r="H1058" t="s">
        <v>664</v>
      </c>
      <c r="I1058" t="s">
        <v>785</v>
      </c>
    </row>
    <row r="1059" spans="8:9" x14ac:dyDescent="0.3">
      <c r="H1059" t="s">
        <v>627</v>
      </c>
      <c r="I1059" t="s">
        <v>628</v>
      </c>
    </row>
    <row r="1060" spans="8:9" x14ac:dyDescent="0.3">
      <c r="H1060" t="s">
        <v>627</v>
      </c>
      <c r="I1060" t="s">
        <v>669</v>
      </c>
    </row>
    <row r="1061" spans="8:9" x14ac:dyDescent="0.3">
      <c r="H1061" t="s">
        <v>627</v>
      </c>
      <c r="I1061" t="s">
        <v>684</v>
      </c>
    </row>
    <row r="1062" spans="8:9" x14ac:dyDescent="0.3">
      <c r="H1062" t="s">
        <v>627</v>
      </c>
      <c r="I1062" t="s">
        <v>687</v>
      </c>
    </row>
    <row r="1063" spans="8:9" x14ac:dyDescent="0.3">
      <c r="H1063" t="s">
        <v>627</v>
      </c>
      <c r="I1063" t="s">
        <v>687</v>
      </c>
    </row>
    <row r="1064" spans="8:9" x14ac:dyDescent="0.3">
      <c r="H1064" t="s">
        <v>627</v>
      </c>
      <c r="I1064" t="s">
        <v>707</v>
      </c>
    </row>
    <row r="1065" spans="8:9" x14ac:dyDescent="0.3">
      <c r="H1065" t="s">
        <v>627</v>
      </c>
      <c r="I1065" t="s">
        <v>741</v>
      </c>
    </row>
    <row r="1066" spans="8:9" x14ac:dyDescent="0.3">
      <c r="H1066" t="s">
        <v>627</v>
      </c>
      <c r="I1066" t="s">
        <v>741</v>
      </c>
    </row>
    <row r="1067" spans="8:9" x14ac:dyDescent="0.3">
      <c r="H1067" t="s">
        <v>627</v>
      </c>
      <c r="I1067" t="s">
        <v>779</v>
      </c>
    </row>
    <row r="1068" spans="8:9" x14ac:dyDescent="0.3">
      <c r="H1068" t="s">
        <v>627</v>
      </c>
      <c r="I1068" t="s">
        <v>788</v>
      </c>
    </row>
    <row r="1069" spans="8:9" x14ac:dyDescent="0.3">
      <c r="H1069" t="s">
        <v>627</v>
      </c>
      <c r="I1069" t="s">
        <v>819</v>
      </c>
    </row>
    <row r="1070" spans="8:9" x14ac:dyDescent="0.3">
      <c r="H1070" t="s">
        <v>673</v>
      </c>
      <c r="I1070" t="s">
        <v>674</v>
      </c>
    </row>
    <row r="1071" spans="8:9" x14ac:dyDescent="0.3">
      <c r="H1071" t="s">
        <v>661</v>
      </c>
      <c r="I1071" t="s">
        <v>662</v>
      </c>
    </row>
    <row r="1072" spans="8:9" x14ac:dyDescent="0.3">
      <c r="H1072" t="s">
        <v>661</v>
      </c>
      <c r="I1072" t="s">
        <v>663</v>
      </c>
    </row>
    <row r="1073" spans="8:9" x14ac:dyDescent="0.3">
      <c r="H1073" t="s">
        <v>661</v>
      </c>
      <c r="I1073" t="s">
        <v>701</v>
      </c>
    </row>
    <row r="1074" spans="8:9" x14ac:dyDescent="0.3">
      <c r="H1074" t="s">
        <v>661</v>
      </c>
      <c r="I1074" t="s">
        <v>721</v>
      </c>
    </row>
    <row r="1075" spans="8:9" x14ac:dyDescent="0.3">
      <c r="H1075" t="s">
        <v>661</v>
      </c>
      <c r="I1075" t="s">
        <v>763</v>
      </c>
    </row>
    <row r="1076" spans="8:9" x14ac:dyDescent="0.3">
      <c r="H1076" t="s">
        <v>629</v>
      </c>
      <c r="I1076" t="s">
        <v>630</v>
      </c>
    </row>
    <row r="1077" spans="8:9" x14ac:dyDescent="0.3">
      <c r="H1077" t="s">
        <v>629</v>
      </c>
      <c r="I1077" t="s">
        <v>638</v>
      </c>
    </row>
    <row r="1078" spans="8:9" x14ac:dyDescent="0.3">
      <c r="H1078" t="s">
        <v>629</v>
      </c>
      <c r="I1078" t="s">
        <v>643</v>
      </c>
    </row>
    <row r="1079" spans="8:9" x14ac:dyDescent="0.3">
      <c r="H1079" t="s">
        <v>629</v>
      </c>
      <c r="I1079" t="s">
        <v>658</v>
      </c>
    </row>
    <row r="1080" spans="8:9" x14ac:dyDescent="0.3">
      <c r="H1080" t="s">
        <v>629</v>
      </c>
      <c r="I1080" t="s">
        <v>677</v>
      </c>
    </row>
    <row r="1081" spans="8:9" x14ac:dyDescent="0.3">
      <c r="H1081" t="s">
        <v>629</v>
      </c>
      <c r="I1081" t="s">
        <v>694</v>
      </c>
    </row>
    <row r="1082" spans="8:9" x14ac:dyDescent="0.3">
      <c r="H1082" t="s">
        <v>629</v>
      </c>
      <c r="I1082" t="s">
        <v>697</v>
      </c>
    </row>
    <row r="1083" spans="8:9" x14ac:dyDescent="0.3">
      <c r="H1083" t="s">
        <v>705</v>
      </c>
      <c r="I1083" t="s">
        <v>704</v>
      </c>
    </row>
    <row r="1084" spans="8:9" x14ac:dyDescent="0.3">
      <c r="H1084" t="s">
        <v>644</v>
      </c>
      <c r="I1084" t="s">
        <v>645</v>
      </c>
    </row>
    <row r="1085" spans="8:9" x14ac:dyDescent="0.3">
      <c r="H1085" t="s">
        <v>644</v>
      </c>
      <c r="I1085" t="s">
        <v>742</v>
      </c>
    </row>
    <row r="1086" spans="8:9" x14ac:dyDescent="0.3">
      <c r="H1086" t="s">
        <v>644</v>
      </c>
      <c r="I1086" t="s">
        <v>769</v>
      </c>
    </row>
    <row r="1087" spans="8:9" x14ac:dyDescent="0.3">
      <c r="H1087" t="s">
        <v>644</v>
      </c>
      <c r="I1087" t="s">
        <v>792</v>
      </c>
    </row>
    <row r="1088" spans="8:9" x14ac:dyDescent="0.3">
      <c r="H1088" t="s">
        <v>644</v>
      </c>
      <c r="I1088" t="s">
        <v>796</v>
      </c>
    </row>
    <row r="1089" spans="8:9" x14ac:dyDescent="0.3">
      <c r="H1089" t="s">
        <v>639</v>
      </c>
      <c r="I1089" t="s">
        <v>640</v>
      </c>
    </row>
    <row r="1090" spans="8:9" x14ac:dyDescent="0.3">
      <c r="H1090" t="s">
        <v>639</v>
      </c>
      <c r="I1090" t="s">
        <v>695</v>
      </c>
    </row>
    <row r="1091" spans="8:9" x14ac:dyDescent="0.3">
      <c r="H1091" t="s">
        <v>639</v>
      </c>
      <c r="I1091" t="s">
        <v>787</v>
      </c>
    </row>
    <row r="1092" spans="8:9" x14ac:dyDescent="0.3">
      <c r="H1092" t="s">
        <v>757</v>
      </c>
      <c r="I1092" t="s">
        <v>758</v>
      </c>
    </row>
    <row r="1093" spans="8:9" x14ac:dyDescent="0.3">
      <c r="H1093" t="s">
        <v>809</v>
      </c>
      <c r="I1093" t="s">
        <v>810</v>
      </c>
    </row>
    <row r="1094" spans="8:9" x14ac:dyDescent="0.3">
      <c r="H1094" t="s">
        <v>809</v>
      </c>
      <c r="I1094" t="s">
        <v>810</v>
      </c>
    </row>
    <row r="1095" spans="8:9" x14ac:dyDescent="0.3">
      <c r="H1095" t="s">
        <v>782</v>
      </c>
      <c r="I1095" t="s">
        <v>783</v>
      </c>
    </row>
    <row r="1096" spans="8:9" x14ac:dyDescent="0.3">
      <c r="H1096" t="s">
        <v>736</v>
      </c>
      <c r="I1096" t="s">
        <v>737</v>
      </c>
    </row>
    <row r="1097" spans="8:9" x14ac:dyDescent="0.3">
      <c r="H1097" t="s">
        <v>793</v>
      </c>
      <c r="I1097" t="s">
        <v>794</v>
      </c>
    </row>
    <row r="1098" spans="8:9" x14ac:dyDescent="0.3">
      <c r="H1098" t="s">
        <v>793</v>
      </c>
      <c r="I1098" t="s">
        <v>794</v>
      </c>
    </row>
    <row r="1099" spans="8:9" x14ac:dyDescent="0.3">
      <c r="H1099" t="s">
        <v>608</v>
      </c>
      <c r="I1099" t="s">
        <v>607</v>
      </c>
    </row>
    <row r="1100" spans="8:9" x14ac:dyDescent="0.3">
      <c r="H1100" t="s">
        <v>608</v>
      </c>
      <c r="I1100" t="s">
        <v>607</v>
      </c>
    </row>
    <row r="1101" spans="8:9" x14ac:dyDescent="0.3">
      <c r="H1101" t="s">
        <v>698</v>
      </c>
      <c r="I1101" t="s">
        <v>699</v>
      </c>
    </row>
    <row r="1102" spans="8:9" x14ac:dyDescent="0.3">
      <c r="H1102" t="s">
        <v>616</v>
      </c>
      <c r="I1102" t="s">
        <v>617</v>
      </c>
    </row>
    <row r="1103" spans="8:9" x14ac:dyDescent="0.3">
      <c r="H1103" t="s">
        <v>616</v>
      </c>
      <c r="I1103" t="s">
        <v>670</v>
      </c>
    </row>
    <row r="1104" spans="8:9" x14ac:dyDescent="0.3">
      <c r="H1104" t="s">
        <v>616</v>
      </c>
      <c r="I1104" t="s">
        <v>679</v>
      </c>
    </row>
    <row r="1105" spans="8:9" x14ac:dyDescent="0.3">
      <c r="H1105" t="s">
        <v>616</v>
      </c>
      <c r="I1105" t="s">
        <v>702</v>
      </c>
    </row>
    <row r="1106" spans="8:9" x14ac:dyDescent="0.3">
      <c r="H1106" t="s">
        <v>616</v>
      </c>
      <c r="I1106" t="s">
        <v>706</v>
      </c>
    </row>
    <row r="1107" spans="8:9" x14ac:dyDescent="0.3">
      <c r="H1107" t="s">
        <v>775</v>
      </c>
      <c r="I1107" t="s">
        <v>358</v>
      </c>
    </row>
    <row r="1108" spans="8:9" x14ac:dyDescent="0.3">
      <c r="H1108" t="s">
        <v>734</v>
      </c>
      <c r="I1108" t="s">
        <v>735</v>
      </c>
    </row>
    <row r="1109" spans="8:9" x14ac:dyDescent="0.3">
      <c r="H1109" t="s">
        <v>734</v>
      </c>
      <c r="I1109" t="s">
        <v>762</v>
      </c>
    </row>
    <row r="1110" spans="8:9" x14ac:dyDescent="0.3">
      <c r="H1110" t="s">
        <v>770</v>
      </c>
      <c r="I1110" t="s">
        <v>771</v>
      </c>
    </row>
    <row r="1111" spans="8:9" x14ac:dyDescent="0.3">
      <c r="H1111" t="s">
        <v>770</v>
      </c>
      <c r="I1111" t="s">
        <v>772</v>
      </c>
    </row>
    <row r="1112" spans="8:9" x14ac:dyDescent="0.3">
      <c r="H1112" t="s">
        <v>770</v>
      </c>
      <c r="I1112" t="s">
        <v>772</v>
      </c>
    </row>
    <row r="1113" spans="8:9" x14ac:dyDescent="0.3">
      <c r="H1113" t="s">
        <v>659</v>
      </c>
      <c r="I1113" t="s">
        <v>660</v>
      </c>
    </row>
    <row r="1114" spans="8:9" x14ac:dyDescent="0.3">
      <c r="H1114" t="s">
        <v>659</v>
      </c>
      <c r="I1114" t="s">
        <v>676</v>
      </c>
    </row>
    <row r="1115" spans="8:9" x14ac:dyDescent="0.3">
      <c r="H1115" t="s">
        <v>659</v>
      </c>
      <c r="I1115" t="s">
        <v>686</v>
      </c>
    </row>
    <row r="1116" spans="8:9" x14ac:dyDescent="0.3">
      <c r="H1116" t="s">
        <v>659</v>
      </c>
      <c r="I1116" t="s">
        <v>711</v>
      </c>
    </row>
    <row r="1117" spans="8:9" x14ac:dyDescent="0.3">
      <c r="H1117" t="s">
        <v>659</v>
      </c>
      <c r="I1117" t="s">
        <v>711</v>
      </c>
    </row>
    <row r="1118" spans="8:9" x14ac:dyDescent="0.3">
      <c r="H1118" t="s">
        <v>659</v>
      </c>
      <c r="I1118" t="s">
        <v>759</v>
      </c>
    </row>
    <row r="1119" spans="8:9" x14ac:dyDescent="0.3">
      <c r="H1119" t="s">
        <v>659</v>
      </c>
      <c r="I1119" t="s">
        <v>768</v>
      </c>
    </row>
    <row r="1120" spans="8:9" x14ac:dyDescent="0.3">
      <c r="H1120" t="s">
        <v>659</v>
      </c>
      <c r="I1120" t="s">
        <v>780</v>
      </c>
    </row>
    <row r="1121" spans="8:9" x14ac:dyDescent="0.3">
      <c r="H1121" t="s">
        <v>803</v>
      </c>
      <c r="I1121" t="s">
        <v>804</v>
      </c>
    </row>
    <row r="1122" spans="8:9" x14ac:dyDescent="0.3">
      <c r="H1122" t="s">
        <v>776</v>
      </c>
      <c r="I1122" t="s">
        <v>777</v>
      </c>
    </row>
    <row r="1123" spans="8:9" x14ac:dyDescent="0.3">
      <c r="H1123" t="s">
        <v>714</v>
      </c>
      <c r="I1123" t="s">
        <v>715</v>
      </c>
    </row>
    <row r="1124" spans="8:9" x14ac:dyDescent="0.3">
      <c r="H1124" t="s">
        <v>714</v>
      </c>
      <c r="I1124" t="s">
        <v>720</v>
      </c>
    </row>
    <row r="1125" spans="8:9" x14ac:dyDescent="0.3">
      <c r="H1125" t="s">
        <v>714</v>
      </c>
      <c r="I1125" t="s">
        <v>795</v>
      </c>
    </row>
    <row r="1126" spans="8:9" x14ac:dyDescent="0.3">
      <c r="H1126" t="s">
        <v>714</v>
      </c>
      <c r="I1126" t="s">
        <v>799</v>
      </c>
    </row>
    <row r="1127" spans="8:9" x14ac:dyDescent="0.3">
      <c r="H1127" t="s">
        <v>714</v>
      </c>
      <c r="I1127" t="s">
        <v>817</v>
      </c>
    </row>
    <row r="1128" spans="8:9" x14ac:dyDescent="0.3">
      <c r="H1128" t="s">
        <v>764</v>
      </c>
      <c r="I1128" t="s">
        <v>765</v>
      </c>
    </row>
    <row r="1129" spans="8:9" x14ac:dyDescent="0.3">
      <c r="H1129" t="s">
        <v>666</v>
      </c>
      <c r="I1129" t="s">
        <v>667</v>
      </c>
    </row>
    <row r="1130" spans="8:9" x14ac:dyDescent="0.3">
      <c r="H1130" t="s">
        <v>604</v>
      </c>
      <c r="I1130" t="s">
        <v>605</v>
      </c>
    </row>
    <row r="1131" spans="8:9" x14ac:dyDescent="0.3">
      <c r="H1131" t="s">
        <v>604</v>
      </c>
      <c r="I1131" t="s">
        <v>605</v>
      </c>
    </row>
    <row r="1132" spans="8:9" x14ac:dyDescent="0.3">
      <c r="H1132" t="s">
        <v>604</v>
      </c>
      <c r="I1132" t="s">
        <v>648</v>
      </c>
    </row>
    <row r="1133" spans="8:9" x14ac:dyDescent="0.3">
      <c r="H1133" t="s">
        <v>604</v>
      </c>
      <c r="I1133" t="s">
        <v>789</v>
      </c>
    </row>
    <row r="1134" spans="8:9" x14ac:dyDescent="0.3">
      <c r="H1134" t="s">
        <v>604</v>
      </c>
      <c r="I1134" t="s">
        <v>789</v>
      </c>
    </row>
    <row r="1135" spans="8:9" x14ac:dyDescent="0.3">
      <c r="H1135" t="s">
        <v>604</v>
      </c>
      <c r="I1135" t="s">
        <v>812</v>
      </c>
    </row>
    <row r="1136" spans="8:9" x14ac:dyDescent="0.3">
      <c r="H1136" t="s">
        <v>610</v>
      </c>
      <c r="I1136" t="s">
        <v>423</v>
      </c>
    </row>
    <row r="1137" spans="8:9" x14ac:dyDescent="0.3">
      <c r="H1137" t="s">
        <v>646</v>
      </c>
      <c r="I1137" t="s">
        <v>647</v>
      </c>
    </row>
    <row r="1138" spans="8:9" x14ac:dyDescent="0.3">
      <c r="H1138" t="s">
        <v>646</v>
      </c>
      <c r="I1138" t="s">
        <v>647</v>
      </c>
    </row>
    <row r="1139" spans="8:9" x14ac:dyDescent="0.3">
      <c r="H1139" t="s">
        <v>611</v>
      </c>
      <c r="I1139" t="s">
        <v>612</v>
      </c>
    </row>
    <row r="1140" spans="8:9" x14ac:dyDescent="0.3">
      <c r="H1140" t="s">
        <v>636</v>
      </c>
      <c r="I1140" t="s">
        <v>637</v>
      </c>
    </row>
    <row r="1141" spans="8:9" x14ac:dyDescent="0.3">
      <c r="H1141" t="s">
        <v>636</v>
      </c>
      <c r="I1141" t="s">
        <v>700</v>
      </c>
    </row>
    <row r="1142" spans="8:9" x14ac:dyDescent="0.3">
      <c r="H1142" t="s">
        <v>636</v>
      </c>
      <c r="I1142" t="s">
        <v>747</v>
      </c>
    </row>
    <row r="1143" spans="8:9" x14ac:dyDescent="0.3">
      <c r="H1143" t="s">
        <v>636</v>
      </c>
      <c r="I1143" t="s">
        <v>797</v>
      </c>
    </row>
    <row r="1144" spans="8:9" x14ac:dyDescent="0.3">
      <c r="H1144" t="s">
        <v>636</v>
      </c>
      <c r="I1144" t="s">
        <v>801</v>
      </c>
    </row>
    <row r="1145" spans="8:9" x14ac:dyDescent="0.3">
      <c r="H1145" t="s">
        <v>641</v>
      </c>
      <c r="I1145" t="s">
        <v>642</v>
      </c>
    </row>
    <row r="1146" spans="8:9" x14ac:dyDescent="0.3">
      <c r="H1146" t="s">
        <v>641</v>
      </c>
      <c r="I1146" t="s">
        <v>696</v>
      </c>
    </row>
    <row r="1147" spans="8:9" x14ac:dyDescent="0.3">
      <c r="H1147" t="s">
        <v>641</v>
      </c>
      <c r="I1147" t="s">
        <v>767</v>
      </c>
    </row>
    <row r="1148" spans="8:9" x14ac:dyDescent="0.3">
      <c r="H1148" t="s">
        <v>602</v>
      </c>
      <c r="I1148" t="s">
        <v>170</v>
      </c>
    </row>
    <row r="1149" spans="8:9" x14ac:dyDescent="0.3">
      <c r="H1149" t="s">
        <v>602</v>
      </c>
      <c r="I1149" t="s">
        <v>603</v>
      </c>
    </row>
    <row r="1150" spans="8:9" x14ac:dyDescent="0.3">
      <c r="H1150" t="s">
        <v>602</v>
      </c>
      <c r="I1150" t="s">
        <v>675</v>
      </c>
    </row>
    <row r="1151" spans="8:9" x14ac:dyDescent="0.3">
      <c r="H1151" t="s">
        <v>602</v>
      </c>
      <c r="I1151" t="s">
        <v>683</v>
      </c>
    </row>
    <row r="1152" spans="8:9" x14ac:dyDescent="0.3">
      <c r="H1152" t="s">
        <v>602</v>
      </c>
      <c r="I1152" t="s">
        <v>719</v>
      </c>
    </row>
    <row r="1153" spans="8:9" x14ac:dyDescent="0.3">
      <c r="H1153" t="s">
        <v>602</v>
      </c>
      <c r="I1153" t="s">
        <v>728</v>
      </c>
    </row>
    <row r="1154" spans="8:9" x14ac:dyDescent="0.3">
      <c r="H1154" t="s">
        <v>602</v>
      </c>
      <c r="I1154" t="s">
        <v>744</v>
      </c>
    </row>
    <row r="1155" spans="8:9" x14ac:dyDescent="0.3">
      <c r="H1155" t="s">
        <v>602</v>
      </c>
      <c r="I1155" t="s">
        <v>755</v>
      </c>
    </row>
    <row r="1156" spans="8:9" x14ac:dyDescent="0.3">
      <c r="H1156" t="s">
        <v>602</v>
      </c>
      <c r="I1156" t="s">
        <v>756</v>
      </c>
    </row>
    <row r="1157" spans="8:9" x14ac:dyDescent="0.3">
      <c r="H1157" t="s">
        <v>602</v>
      </c>
      <c r="I1157" t="s">
        <v>786</v>
      </c>
    </row>
    <row r="1158" spans="8:9" x14ac:dyDescent="0.3">
      <c r="H1158" t="s">
        <v>602</v>
      </c>
      <c r="I1158" t="s">
        <v>790</v>
      </c>
    </row>
    <row r="1159" spans="8:9" x14ac:dyDescent="0.3">
      <c r="H1159" t="s">
        <v>692</v>
      </c>
      <c r="I1159" t="s">
        <v>693</v>
      </c>
    </row>
  </sheetData>
  <sheetProtection algorithmName="SHA-512" hashValue="cMwFb+wxwr5SXSDiJzfOhhW9BmnX6JKRegJgdzJhXoKJFwjIyQCrNzBXSLi3yZaE+6lrTB9p3XyiEF+3wrdRsg==" saltValue="GuWxEFoKPkQ6zx3xjB395Q==" spinCount="100000" sheet="1" objects="1" scenarios="1"/>
  <autoFilter ref="H5:I1159" xr:uid="{C01A4DE7-9B69-4C4E-BE01-D8F1EBCE5FD3}">
    <sortState xmlns:xlrd2="http://schemas.microsoft.com/office/spreadsheetml/2017/richdata2" ref="H6:I1159">
      <sortCondition ref="H5:H1159"/>
    </sortState>
  </autoFilter>
  <phoneticPr fontId="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9E105-0B57-423F-96B8-4E635EB9B420}">
  <sheetPr codeName="Feuil4">
    <pageSetUpPr fitToPage="1"/>
  </sheetPr>
  <dimension ref="A1:L30"/>
  <sheetViews>
    <sheetView showGridLines="0" zoomScale="90" zoomScaleNormal="90" workbookViewId="0">
      <selection activeCell="C7" sqref="C7"/>
    </sheetView>
  </sheetViews>
  <sheetFormatPr baseColWidth="10" defaultColWidth="11.44140625" defaultRowHeight="13.8" x14ac:dyDescent="0.25"/>
  <cols>
    <col min="1" max="1" width="15.6640625" style="2" customWidth="1"/>
    <col min="2" max="2" width="28.6640625" style="2" customWidth="1"/>
    <col min="3" max="7" width="11.33203125" style="2" customWidth="1"/>
    <col min="8" max="8" width="46.33203125" style="2" customWidth="1"/>
    <col min="9" max="9" width="46" style="2" bestFit="1" customWidth="1"/>
    <col min="10" max="10" width="11.44140625" style="2"/>
    <col min="11" max="11" width="13.6640625" style="2" customWidth="1"/>
    <col min="12" max="12" width="12.6640625" style="2" customWidth="1"/>
    <col min="13" max="16384" width="11.44140625" style="2"/>
  </cols>
  <sheetData>
    <row r="1" spans="1:12" ht="7.95" customHeight="1" thickBot="1" x14ac:dyDescent="0.3">
      <c r="A1" s="91"/>
      <c r="B1" s="91"/>
    </row>
    <row r="2" spans="1:12" ht="14.4" thickBot="1" x14ac:dyDescent="0.3">
      <c r="A2" s="92" t="s">
        <v>163</v>
      </c>
      <c r="B2" s="93"/>
      <c r="C2" s="94" t="s">
        <v>1312</v>
      </c>
      <c r="D2" s="94">
        <v>2024</v>
      </c>
      <c r="E2" s="94">
        <v>2025</v>
      </c>
      <c r="F2" s="94">
        <v>2026</v>
      </c>
      <c r="G2" s="95">
        <v>2027</v>
      </c>
      <c r="H2" s="45" t="s">
        <v>1258</v>
      </c>
    </row>
    <row r="3" spans="1:12" x14ac:dyDescent="0.25">
      <c r="A3" s="96" t="s">
        <v>37</v>
      </c>
      <c r="B3" s="20"/>
      <c r="C3" s="97"/>
      <c r="D3" s="97"/>
      <c r="E3" s="97"/>
      <c r="F3" s="97"/>
      <c r="G3" s="98"/>
      <c r="I3" s="65"/>
    </row>
    <row r="4" spans="1:12" x14ac:dyDescent="0.25">
      <c r="A4" s="99" t="s">
        <v>38</v>
      </c>
      <c r="B4" s="20"/>
      <c r="C4" s="100"/>
      <c r="D4" s="100"/>
      <c r="E4" s="100"/>
      <c r="F4" s="100"/>
      <c r="G4" s="101"/>
      <c r="I4" s="65"/>
    </row>
    <row r="5" spans="1:12" x14ac:dyDescent="0.25">
      <c r="A5" s="99" t="s">
        <v>1327</v>
      </c>
      <c r="B5" s="20"/>
      <c r="C5" s="100"/>
      <c r="D5" s="100"/>
      <c r="E5" s="100"/>
      <c r="F5" s="100"/>
      <c r="G5" s="101"/>
      <c r="I5" s="65"/>
    </row>
    <row r="6" spans="1:12" x14ac:dyDescent="0.25">
      <c r="A6" s="99" t="s">
        <v>1328</v>
      </c>
      <c r="B6" s="20"/>
      <c r="C6" s="100"/>
      <c r="D6" s="100"/>
      <c r="E6" s="100"/>
      <c r="F6" s="100"/>
      <c r="G6" s="101"/>
      <c r="I6" s="65"/>
    </row>
    <row r="7" spans="1:12" ht="28.2" customHeight="1" thickBot="1" x14ac:dyDescent="0.3">
      <c r="A7" s="102" t="s">
        <v>1344</v>
      </c>
      <c r="B7" s="103"/>
      <c r="C7" s="104"/>
      <c r="D7" s="104"/>
      <c r="E7" s="104"/>
      <c r="F7" s="104"/>
      <c r="G7" s="105"/>
      <c r="I7" s="65"/>
    </row>
    <row r="8" spans="1:12" ht="14.4" thickBot="1" x14ac:dyDescent="0.3">
      <c r="C8" s="81"/>
    </row>
    <row r="9" spans="1:12" ht="58.95" customHeight="1" thickBot="1" x14ac:dyDescent="0.3">
      <c r="A9" s="106" t="s">
        <v>1345</v>
      </c>
      <c r="B9" s="107"/>
      <c r="C9" s="108"/>
      <c r="D9" s="108"/>
      <c r="E9" s="108"/>
      <c r="F9" s="108"/>
      <c r="G9" s="108"/>
      <c r="H9" s="109"/>
      <c r="I9" s="65"/>
    </row>
    <row r="10" spans="1:12" ht="14.4" thickBot="1" x14ac:dyDescent="0.3">
      <c r="A10" s="110"/>
      <c r="B10" s="110"/>
      <c r="C10" s="65"/>
      <c r="D10" s="65"/>
      <c r="E10" s="65"/>
      <c r="F10" s="65"/>
      <c r="G10" s="65"/>
      <c r="H10" s="65"/>
      <c r="I10" s="65"/>
    </row>
    <row r="11" spans="1:12" ht="87.6" customHeight="1" thickBot="1" x14ac:dyDescent="0.3">
      <c r="A11" s="111" t="s">
        <v>1346</v>
      </c>
      <c r="B11" s="112"/>
      <c r="C11" s="113"/>
      <c r="D11" s="114"/>
      <c r="E11" s="114"/>
      <c r="F11" s="114"/>
      <c r="G11" s="114"/>
      <c r="H11" s="115"/>
      <c r="I11" s="65"/>
    </row>
    <row r="12" spans="1:12" ht="14.4" thickBot="1" x14ac:dyDescent="0.3"/>
    <row r="13" spans="1:12" x14ac:dyDescent="0.25">
      <c r="A13" s="116" t="s">
        <v>39</v>
      </c>
      <c r="B13" s="117"/>
      <c r="C13" s="118"/>
      <c r="D13" s="119"/>
      <c r="E13" s="119"/>
      <c r="F13" s="119"/>
      <c r="G13" s="119"/>
      <c r="H13" s="119"/>
      <c r="I13" s="119"/>
      <c r="J13" s="119"/>
      <c r="K13" s="120"/>
    </row>
    <row r="14" spans="1:12" ht="52.2" customHeight="1" x14ac:dyDescent="0.25">
      <c r="A14" s="121" t="s">
        <v>40</v>
      </c>
      <c r="B14" s="122" t="s">
        <v>41</v>
      </c>
      <c r="C14" s="123" t="s">
        <v>42</v>
      </c>
      <c r="D14" s="124"/>
      <c r="E14" s="124"/>
      <c r="F14" s="123" t="s">
        <v>43</v>
      </c>
      <c r="G14" s="124"/>
      <c r="H14" s="122" t="s">
        <v>44</v>
      </c>
      <c r="I14" s="122" t="s">
        <v>45</v>
      </c>
      <c r="J14" s="122" t="s">
        <v>1280</v>
      </c>
      <c r="K14" s="125" t="s">
        <v>46</v>
      </c>
      <c r="L14" s="126"/>
    </row>
    <row r="15" spans="1:12" x14ac:dyDescent="0.25">
      <c r="A15" s="127"/>
      <c r="B15" s="100"/>
      <c r="C15" s="128"/>
      <c r="D15" s="129"/>
      <c r="E15" s="130"/>
      <c r="F15" s="128"/>
      <c r="G15" s="130"/>
      <c r="H15" s="131"/>
      <c r="I15" s="100"/>
      <c r="J15" s="100"/>
      <c r="K15" s="101"/>
    </row>
    <row r="16" spans="1:12" x14ac:dyDescent="0.25">
      <c r="A16" s="127"/>
      <c r="B16" s="100"/>
      <c r="C16" s="128"/>
      <c r="D16" s="129"/>
      <c r="E16" s="130"/>
      <c r="F16" s="128"/>
      <c r="G16" s="130"/>
      <c r="H16" s="131"/>
      <c r="I16" s="100"/>
      <c r="J16" s="100"/>
      <c r="K16" s="101"/>
    </row>
    <row r="17" spans="1:11" x14ac:dyDescent="0.25">
      <c r="A17" s="127"/>
      <c r="B17" s="100"/>
      <c r="C17" s="128"/>
      <c r="D17" s="129"/>
      <c r="E17" s="130"/>
      <c r="F17" s="128"/>
      <c r="G17" s="130"/>
      <c r="H17" s="131"/>
      <c r="I17" s="100"/>
      <c r="J17" s="100"/>
      <c r="K17" s="101"/>
    </row>
    <row r="18" spans="1:11" x14ac:dyDescent="0.25">
      <c r="A18" s="127"/>
      <c r="B18" s="100"/>
      <c r="C18" s="132"/>
      <c r="D18" s="133"/>
      <c r="E18" s="133"/>
      <c r="F18" s="132"/>
      <c r="G18" s="133"/>
      <c r="H18" s="131"/>
      <c r="I18" s="100"/>
      <c r="J18" s="100"/>
      <c r="K18" s="101"/>
    </row>
    <row r="19" spans="1:11" x14ac:dyDescent="0.25">
      <c r="A19" s="127"/>
      <c r="B19" s="100"/>
      <c r="C19" s="132"/>
      <c r="D19" s="133"/>
      <c r="E19" s="133"/>
      <c r="F19" s="132"/>
      <c r="G19" s="133"/>
      <c r="H19" s="131"/>
      <c r="I19" s="100"/>
      <c r="J19" s="100"/>
      <c r="K19" s="101"/>
    </row>
    <row r="20" spans="1:11" x14ac:dyDescent="0.25">
      <c r="A20" s="127"/>
      <c r="B20" s="100"/>
      <c r="C20" s="132"/>
      <c r="D20" s="133"/>
      <c r="E20" s="133"/>
      <c r="F20" s="132"/>
      <c r="G20" s="133"/>
      <c r="H20" s="131"/>
      <c r="I20" s="100"/>
      <c r="J20" s="100"/>
      <c r="K20" s="101"/>
    </row>
    <row r="21" spans="1:11" x14ac:dyDescent="0.25">
      <c r="A21" s="127"/>
      <c r="B21" s="100"/>
      <c r="C21" s="134"/>
      <c r="D21" s="134"/>
      <c r="E21" s="134"/>
      <c r="F21" s="132"/>
      <c r="G21" s="133"/>
      <c r="H21" s="131"/>
      <c r="I21" s="100"/>
      <c r="J21" s="100"/>
      <c r="K21" s="101"/>
    </row>
    <row r="22" spans="1:11" x14ac:dyDescent="0.25">
      <c r="A22" s="127"/>
      <c r="B22" s="100"/>
      <c r="C22" s="132"/>
      <c r="D22" s="133"/>
      <c r="E22" s="133"/>
      <c r="F22" s="132"/>
      <c r="G22" s="133"/>
      <c r="H22" s="131"/>
      <c r="I22" s="100"/>
      <c r="J22" s="100"/>
      <c r="K22" s="101"/>
    </row>
    <row r="23" spans="1:11" x14ac:dyDescent="0.25">
      <c r="A23" s="127"/>
      <c r="B23" s="100"/>
      <c r="C23" s="132"/>
      <c r="D23" s="133"/>
      <c r="E23" s="133"/>
      <c r="F23" s="132"/>
      <c r="G23" s="133"/>
      <c r="H23" s="131"/>
      <c r="I23" s="100"/>
      <c r="J23" s="100"/>
      <c r="K23" s="101"/>
    </row>
    <row r="24" spans="1:11" x14ac:dyDescent="0.25">
      <c r="A24" s="127"/>
      <c r="B24" s="100"/>
      <c r="C24" s="132"/>
      <c r="D24" s="133"/>
      <c r="E24" s="133"/>
      <c r="F24" s="132"/>
      <c r="G24" s="133"/>
      <c r="H24" s="131"/>
      <c r="I24" s="100"/>
      <c r="J24" s="100"/>
      <c r="K24" s="101"/>
    </row>
    <row r="25" spans="1:11" x14ac:dyDescent="0.25">
      <c r="A25" s="127"/>
      <c r="B25" s="100"/>
      <c r="C25" s="132"/>
      <c r="D25" s="133"/>
      <c r="E25" s="133"/>
      <c r="F25" s="132"/>
      <c r="G25" s="133"/>
      <c r="H25" s="131"/>
      <c r="I25" s="100"/>
      <c r="J25" s="100"/>
      <c r="K25" s="101"/>
    </row>
    <row r="26" spans="1:11" x14ac:dyDescent="0.25">
      <c r="A26" s="127"/>
      <c r="B26" s="100"/>
      <c r="C26" s="132"/>
      <c r="D26" s="133"/>
      <c r="E26" s="133"/>
      <c r="F26" s="132"/>
      <c r="G26" s="133"/>
      <c r="H26" s="131"/>
      <c r="I26" s="100"/>
      <c r="J26" s="100"/>
      <c r="K26" s="101"/>
    </row>
    <row r="27" spans="1:11" x14ac:dyDescent="0.25">
      <c r="A27" s="127"/>
      <c r="B27" s="100"/>
      <c r="C27" s="132"/>
      <c r="D27" s="133"/>
      <c r="E27" s="133"/>
      <c r="F27" s="132"/>
      <c r="G27" s="133"/>
      <c r="H27" s="131"/>
      <c r="I27" s="100"/>
      <c r="J27" s="100"/>
      <c r="K27" s="101"/>
    </row>
    <row r="28" spans="1:11" x14ac:dyDescent="0.25">
      <c r="A28" s="127"/>
      <c r="B28" s="100"/>
      <c r="C28" s="132"/>
      <c r="D28" s="133"/>
      <c r="E28" s="133"/>
      <c r="F28" s="132"/>
      <c r="G28" s="133"/>
      <c r="H28" s="131"/>
      <c r="I28" s="100"/>
      <c r="J28" s="100"/>
      <c r="K28" s="101"/>
    </row>
    <row r="29" spans="1:11" x14ac:dyDescent="0.25">
      <c r="A29" s="127"/>
      <c r="B29" s="100"/>
      <c r="C29" s="132"/>
      <c r="D29" s="133"/>
      <c r="E29" s="133"/>
      <c r="F29" s="132"/>
      <c r="G29" s="133"/>
      <c r="H29" s="131"/>
      <c r="I29" s="100"/>
      <c r="J29" s="100"/>
      <c r="K29" s="101"/>
    </row>
    <row r="30" spans="1:11" ht="14.4" thickBot="1" x14ac:dyDescent="0.3">
      <c r="A30" s="135"/>
      <c r="B30" s="104"/>
      <c r="C30" s="136"/>
      <c r="D30" s="137"/>
      <c r="E30" s="137"/>
      <c r="F30" s="136"/>
      <c r="G30" s="137"/>
      <c r="H30" s="138"/>
      <c r="I30" s="104"/>
      <c r="J30" s="104"/>
      <c r="K30" s="105"/>
    </row>
  </sheetData>
  <sheetProtection algorithmName="SHA-512" hashValue="iLttau1bTA4dAep0XEhWaupQ1d05UCmX/K19gMVnlwtzpeoh7ARoLX9xKHLlh+iurMAP9ZCMak2/GlUMY+O+Pg==" saltValue="kqYalFZsjsAk1Eg1rB+VSw==" spinCount="100000" sheet="1" formatRows="0" selectLockedCells="1"/>
  <mergeCells count="44">
    <mergeCell ref="C21:E21"/>
    <mergeCell ref="F21:G21"/>
    <mergeCell ref="C22:E22"/>
    <mergeCell ref="F22:G22"/>
    <mergeCell ref="C29:E29"/>
    <mergeCell ref="C26:E26"/>
    <mergeCell ref="C30:E30"/>
    <mergeCell ref="F15:G15"/>
    <mergeCell ref="F23:G23"/>
    <mergeCell ref="F24:G24"/>
    <mergeCell ref="F25:G25"/>
    <mergeCell ref="F26:G26"/>
    <mergeCell ref="F27:G27"/>
    <mergeCell ref="F28:G28"/>
    <mergeCell ref="F29:G29"/>
    <mergeCell ref="F30:G30"/>
    <mergeCell ref="C28:E28"/>
    <mergeCell ref="C27:E27"/>
    <mergeCell ref="C15:E15"/>
    <mergeCell ref="C23:E23"/>
    <mergeCell ref="C24:E24"/>
    <mergeCell ref="C25:E25"/>
    <mergeCell ref="A9:B9"/>
    <mergeCell ref="A11:B11"/>
    <mergeCell ref="A13:C13"/>
    <mergeCell ref="A3:B3"/>
    <mergeCell ref="A4:B4"/>
    <mergeCell ref="A5:B5"/>
    <mergeCell ref="A6:B6"/>
    <mergeCell ref="A7:B7"/>
    <mergeCell ref="C9:H9"/>
    <mergeCell ref="C11:H11"/>
    <mergeCell ref="C14:E14"/>
    <mergeCell ref="F14:G14"/>
    <mergeCell ref="C16:E16"/>
    <mergeCell ref="F16:G16"/>
    <mergeCell ref="C17:E17"/>
    <mergeCell ref="F17:G17"/>
    <mergeCell ref="C18:E18"/>
    <mergeCell ref="F18:G18"/>
    <mergeCell ref="C19:E19"/>
    <mergeCell ref="F19:G19"/>
    <mergeCell ref="C20:E20"/>
    <mergeCell ref="F20:G20"/>
  </mergeCells>
  <pageMargins left="0.7" right="0.7" top="0.75" bottom="0.75" header="0.3" footer="0.3"/>
  <pageSetup paperSize="9" scale="7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2C3EAFF-4FB5-43DB-971F-630485B60F4B}">
          <x14:formula1>
            <xm:f>Liste!$D$6:$D$8</xm:f>
          </x14:formula1>
          <xm:sqref>A15:A30</xm:sqref>
        </x14:dataValidation>
        <x14:dataValidation type="list" allowBlank="1" showInputMessage="1" showErrorMessage="1" xr:uid="{C3A3C9D5-7E93-4F6B-BBB0-C66D46942BAD}">
          <x14:formula1>
            <xm:f>Liste!$F$6:$F$13</xm:f>
          </x14:formula1>
          <xm:sqref>I15:I30</xm:sqref>
        </x14:dataValidation>
        <x14:dataValidation type="list" allowBlank="1" showInputMessage="1" showErrorMessage="1" xr:uid="{8DE55772-1F10-4FC1-A893-BFA03248519A}">
          <x14:formula1>
            <xm:f>Liste!$K$6:$K$13</xm:f>
          </x14:formula1>
          <xm:sqref>F15:G30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F5467-9BA9-40AB-832B-232C544E9481}">
  <sheetPr codeName="Feuil5">
    <pageSetUpPr fitToPage="1"/>
  </sheetPr>
  <dimension ref="A1:O73"/>
  <sheetViews>
    <sheetView showGridLines="0" workbookViewId="0">
      <selection activeCell="A4" sqref="A4:D7"/>
    </sheetView>
  </sheetViews>
  <sheetFormatPr baseColWidth="10" defaultColWidth="11.44140625" defaultRowHeight="13.8" x14ac:dyDescent="0.25"/>
  <cols>
    <col min="1" max="1" width="4.6640625" style="2" customWidth="1"/>
    <col min="2" max="2" width="72.44140625" style="2" customWidth="1"/>
    <col min="3" max="5" width="11.44140625" style="2"/>
    <col min="6" max="6" width="12.44140625" style="2" bestFit="1" customWidth="1"/>
    <col min="7" max="15" width="8" style="2" customWidth="1"/>
    <col min="16" max="16384" width="11.44140625" style="2"/>
  </cols>
  <sheetData>
    <row r="1" spans="1:6" ht="24.6" x14ac:dyDescent="0.4">
      <c r="A1" s="139" t="s">
        <v>47</v>
      </c>
      <c r="B1" s="140"/>
      <c r="C1" s="140"/>
      <c r="D1" s="140"/>
      <c r="F1" s="45" t="s">
        <v>1258</v>
      </c>
    </row>
    <row r="2" spans="1:6" ht="5.4" customHeight="1" thickBot="1" x14ac:dyDescent="0.3"/>
    <row r="3" spans="1:6" ht="46.95" customHeight="1" x14ac:dyDescent="0.25">
      <c r="A3" s="141" t="s">
        <v>1347</v>
      </c>
      <c r="B3" s="142"/>
      <c r="C3" s="142"/>
      <c r="D3" s="143"/>
    </row>
    <row r="4" spans="1:6" x14ac:dyDescent="0.25">
      <c r="A4" s="144"/>
      <c r="B4" s="145"/>
      <c r="C4" s="145"/>
      <c r="D4" s="146"/>
    </row>
    <row r="5" spans="1:6" x14ac:dyDescent="0.25">
      <c r="A5" s="147"/>
      <c r="B5" s="148"/>
      <c r="C5" s="148"/>
      <c r="D5" s="149"/>
    </row>
    <row r="6" spans="1:6" x14ac:dyDescent="0.25">
      <c r="A6" s="147"/>
      <c r="B6" s="148"/>
      <c r="C6" s="148"/>
      <c r="D6" s="149"/>
    </row>
    <row r="7" spans="1:6" ht="14.4" thickBot="1" x14ac:dyDescent="0.3">
      <c r="A7" s="150"/>
      <c r="B7" s="151"/>
      <c r="C7" s="151"/>
      <c r="D7" s="86"/>
    </row>
    <row r="8" spans="1:6" ht="14.4" thickBot="1" x14ac:dyDescent="0.3"/>
    <row r="9" spans="1:6" ht="29.4" customHeight="1" x14ac:dyDescent="0.25">
      <c r="A9" s="141" t="s">
        <v>1348</v>
      </c>
      <c r="B9" s="142"/>
      <c r="C9" s="142"/>
      <c r="D9" s="143"/>
    </row>
    <row r="10" spans="1:6" x14ac:dyDescent="0.25">
      <c r="A10" s="152"/>
      <c r="B10" s="153" t="s">
        <v>1330</v>
      </c>
      <c r="C10" s="153"/>
      <c r="D10" s="154"/>
    </row>
    <row r="11" spans="1:6" x14ac:dyDescent="0.25">
      <c r="A11" s="152"/>
      <c r="B11" s="4" t="s">
        <v>1282</v>
      </c>
      <c r="C11" s="4"/>
      <c r="D11" s="155"/>
    </row>
    <row r="12" spans="1:6" ht="14.4" thickBot="1" x14ac:dyDescent="0.3">
      <c r="A12" s="152"/>
      <c r="B12" s="156" t="s">
        <v>1283</v>
      </c>
      <c r="C12" s="156"/>
      <c r="D12" s="157"/>
    </row>
    <row r="13" spans="1:6" ht="14.4" thickBot="1" x14ac:dyDescent="0.3"/>
    <row r="14" spans="1:6" ht="33" customHeight="1" x14ac:dyDescent="0.25">
      <c r="A14" s="141" t="s">
        <v>54</v>
      </c>
      <c r="B14" s="142"/>
      <c r="C14" s="142"/>
      <c r="D14" s="143"/>
    </row>
    <row r="15" spans="1:6" x14ac:dyDescent="0.25">
      <c r="A15" s="147"/>
      <c r="B15" s="148"/>
      <c r="C15" s="148"/>
      <c r="D15" s="149"/>
    </row>
    <row r="16" spans="1:6" x14ac:dyDescent="0.25">
      <c r="A16" s="147"/>
      <c r="B16" s="148"/>
      <c r="C16" s="148"/>
      <c r="D16" s="149"/>
    </row>
    <row r="17" spans="1:15" ht="14.4" thickBot="1" x14ac:dyDescent="0.3">
      <c r="A17" s="150"/>
      <c r="B17" s="151"/>
      <c r="C17" s="151"/>
      <c r="D17" s="86"/>
    </row>
    <row r="18" spans="1:15" ht="14.4" thickBot="1" x14ac:dyDescent="0.3"/>
    <row r="19" spans="1:15" ht="43.95" customHeight="1" x14ac:dyDescent="0.25">
      <c r="A19" s="141" t="s">
        <v>1349</v>
      </c>
      <c r="B19" s="142"/>
      <c r="C19" s="142"/>
      <c r="D19" s="143"/>
      <c r="F19" s="158" t="s">
        <v>48</v>
      </c>
      <c r="G19" s="159"/>
      <c r="H19" s="159"/>
      <c r="I19" s="159"/>
      <c r="J19" s="159"/>
      <c r="K19" s="159"/>
      <c r="L19" s="159"/>
      <c r="M19" s="159"/>
      <c r="N19" s="159"/>
      <c r="O19" s="160"/>
    </row>
    <row r="20" spans="1:15" ht="12.6" customHeight="1" x14ac:dyDescent="0.25">
      <c r="A20" s="144"/>
      <c r="B20" s="145"/>
      <c r="C20" s="145"/>
      <c r="D20" s="146"/>
      <c r="F20" s="161"/>
      <c r="G20" s="162"/>
      <c r="H20" s="162"/>
      <c r="I20" s="162"/>
      <c r="J20" s="162"/>
      <c r="K20" s="162"/>
      <c r="L20" s="162"/>
      <c r="M20" s="162"/>
      <c r="N20" s="162"/>
      <c r="O20" s="163"/>
    </row>
    <row r="21" spans="1:15" x14ac:dyDescent="0.25">
      <c r="A21" s="147"/>
      <c r="B21" s="148"/>
      <c r="C21" s="148"/>
      <c r="D21" s="149"/>
      <c r="F21" s="161"/>
      <c r="G21" s="162"/>
      <c r="H21" s="162"/>
      <c r="I21" s="162"/>
      <c r="J21" s="162"/>
      <c r="K21" s="162"/>
      <c r="L21" s="162"/>
      <c r="M21" s="162"/>
      <c r="N21" s="162"/>
      <c r="O21" s="163"/>
    </row>
    <row r="22" spans="1:15" x14ac:dyDescent="0.25">
      <c r="A22" s="147"/>
      <c r="B22" s="148"/>
      <c r="C22" s="148"/>
      <c r="D22" s="149"/>
      <c r="F22" s="99"/>
      <c r="G22" s="20"/>
      <c r="H22" s="20"/>
      <c r="I22" s="20"/>
      <c r="J22" s="20"/>
      <c r="K22" s="20"/>
      <c r="L22" s="20"/>
      <c r="M22" s="20"/>
      <c r="N22" s="20"/>
      <c r="O22" s="75"/>
    </row>
    <row r="23" spans="1:15" ht="17.399999999999999" customHeight="1" thickBot="1" x14ac:dyDescent="0.3">
      <c r="A23" s="164" t="s">
        <v>49</v>
      </c>
      <c r="B23" s="165"/>
      <c r="C23" s="165"/>
      <c r="D23" s="166"/>
      <c r="F23" s="167"/>
      <c r="G23" s="168"/>
      <c r="H23" s="168"/>
      <c r="I23" s="168"/>
      <c r="J23" s="168"/>
      <c r="K23" s="168"/>
      <c r="L23" s="168"/>
      <c r="M23" s="168"/>
      <c r="N23" s="168"/>
      <c r="O23" s="169"/>
    </row>
    <row r="24" spans="1:15" x14ac:dyDescent="0.25">
      <c r="A24" s="144"/>
      <c r="B24" s="145"/>
      <c r="C24" s="145"/>
      <c r="D24" s="146"/>
    </row>
    <row r="25" spans="1:15" x14ac:dyDescent="0.25">
      <c r="A25" s="147"/>
      <c r="B25" s="148"/>
      <c r="C25" s="148"/>
      <c r="D25" s="149"/>
    </row>
    <row r="26" spans="1:15" ht="14.4" thickBot="1" x14ac:dyDescent="0.3">
      <c r="A26" s="150"/>
      <c r="B26" s="151"/>
      <c r="C26" s="151"/>
      <c r="D26" s="86"/>
    </row>
    <row r="27" spans="1:15" ht="14.4" thickBot="1" x14ac:dyDescent="0.3"/>
    <row r="28" spans="1:15" ht="34.950000000000003" customHeight="1" x14ac:dyDescent="0.25">
      <c r="A28" s="141" t="s">
        <v>1350</v>
      </c>
      <c r="B28" s="142"/>
      <c r="C28" s="142"/>
      <c r="D28" s="143"/>
    </row>
    <row r="29" spans="1:15" x14ac:dyDescent="0.25">
      <c r="A29" s="147"/>
      <c r="B29" s="148"/>
      <c r="C29" s="148"/>
      <c r="D29" s="149"/>
    </row>
    <row r="30" spans="1:15" x14ac:dyDescent="0.25">
      <c r="A30" s="147"/>
      <c r="B30" s="148"/>
      <c r="C30" s="148"/>
      <c r="D30" s="149"/>
    </row>
    <row r="31" spans="1:15" ht="14.4" thickBot="1" x14ac:dyDescent="0.3">
      <c r="A31" s="170"/>
      <c r="B31" s="171"/>
      <c r="C31" s="171"/>
      <c r="D31" s="172"/>
    </row>
    <row r="32" spans="1:15" ht="15.6" x14ac:dyDescent="0.25">
      <c r="A32" s="173" t="s">
        <v>50</v>
      </c>
      <c r="B32" s="142"/>
      <c r="C32" s="142"/>
      <c r="D32" s="143"/>
    </row>
    <row r="33" spans="1:4" x14ac:dyDescent="0.25">
      <c r="A33" s="147"/>
      <c r="B33" s="148"/>
      <c r="C33" s="148"/>
      <c r="D33" s="149"/>
    </row>
    <row r="34" spans="1:4" x14ac:dyDescent="0.25">
      <c r="A34" s="147"/>
      <c r="B34" s="148"/>
      <c r="C34" s="148"/>
      <c r="D34" s="149"/>
    </row>
    <row r="35" spans="1:4" ht="14.4" thickBot="1" x14ac:dyDescent="0.3">
      <c r="A35" s="170"/>
      <c r="B35" s="171"/>
      <c r="C35" s="171"/>
      <c r="D35" s="172"/>
    </row>
    <row r="36" spans="1:4" ht="15.6" x14ac:dyDescent="0.25">
      <c r="A36" s="173" t="s">
        <v>51</v>
      </c>
      <c r="B36" s="142"/>
      <c r="C36" s="142"/>
      <c r="D36" s="143"/>
    </row>
    <row r="37" spans="1:4" x14ac:dyDescent="0.25">
      <c r="A37" s="147"/>
      <c r="B37" s="148"/>
      <c r="C37" s="148"/>
      <c r="D37" s="149"/>
    </row>
    <row r="38" spans="1:4" x14ac:dyDescent="0.25">
      <c r="A38" s="147"/>
      <c r="B38" s="148"/>
      <c r="C38" s="148"/>
      <c r="D38" s="149"/>
    </row>
    <row r="39" spans="1:4" ht="14.4" thickBot="1" x14ac:dyDescent="0.3">
      <c r="A39" s="150"/>
      <c r="B39" s="151"/>
      <c r="C39" s="151"/>
      <c r="D39" s="86"/>
    </row>
    <row r="40" spans="1:4" ht="14.4" thickBot="1" x14ac:dyDescent="0.3"/>
    <row r="41" spans="1:4" ht="56.4" customHeight="1" x14ac:dyDescent="0.25">
      <c r="A41" s="141" t="s">
        <v>1351</v>
      </c>
      <c r="B41" s="142"/>
      <c r="C41" s="142"/>
      <c r="D41" s="143"/>
    </row>
    <row r="42" spans="1:4" x14ac:dyDescent="0.25">
      <c r="A42" s="147"/>
      <c r="B42" s="148"/>
      <c r="C42" s="148"/>
      <c r="D42" s="149"/>
    </row>
    <row r="43" spans="1:4" x14ac:dyDescent="0.25">
      <c r="A43" s="147"/>
      <c r="B43" s="148"/>
      <c r="C43" s="148"/>
      <c r="D43" s="149"/>
    </row>
    <row r="44" spans="1:4" x14ac:dyDescent="0.25">
      <c r="A44" s="170"/>
      <c r="B44" s="171"/>
      <c r="C44" s="171"/>
      <c r="D44" s="172"/>
    </row>
    <row r="45" spans="1:4" ht="15.6" x14ac:dyDescent="0.25">
      <c r="A45" s="164" t="s">
        <v>52</v>
      </c>
      <c r="B45" s="165"/>
      <c r="C45" s="165"/>
      <c r="D45" s="166"/>
    </row>
    <row r="46" spans="1:4" x14ac:dyDescent="0.25">
      <c r="A46" s="147"/>
      <c r="B46" s="148"/>
      <c r="C46" s="148"/>
      <c r="D46" s="149"/>
    </row>
    <row r="47" spans="1:4" x14ac:dyDescent="0.25">
      <c r="A47" s="147"/>
      <c r="B47" s="148"/>
      <c r="C47" s="148"/>
      <c r="D47" s="149"/>
    </row>
    <row r="48" spans="1:4" ht="15.6" x14ac:dyDescent="0.25">
      <c r="A48" s="164" t="s">
        <v>53</v>
      </c>
      <c r="B48" s="165"/>
      <c r="C48" s="165"/>
      <c r="D48" s="166"/>
    </row>
    <row r="49" spans="1:4" x14ac:dyDescent="0.25">
      <c r="A49" s="144"/>
      <c r="B49" s="145"/>
      <c r="C49" s="145"/>
      <c r="D49" s="146"/>
    </row>
    <row r="50" spans="1:4" ht="14.4" thickBot="1" x14ac:dyDescent="0.3">
      <c r="A50" s="150"/>
      <c r="B50" s="151"/>
      <c r="C50" s="151"/>
      <c r="D50" s="86"/>
    </row>
    <row r="51" spans="1:4" ht="14.4" thickBot="1" x14ac:dyDescent="0.3"/>
    <row r="52" spans="1:4" ht="43.2" customHeight="1" x14ac:dyDescent="0.25">
      <c r="A52" s="141" t="s">
        <v>1352</v>
      </c>
      <c r="B52" s="142"/>
      <c r="C52" s="142"/>
      <c r="D52" s="143"/>
    </row>
    <row r="53" spans="1:4" x14ac:dyDescent="0.25">
      <c r="A53" s="144"/>
      <c r="B53" s="145"/>
      <c r="C53" s="145"/>
      <c r="D53" s="146"/>
    </row>
    <row r="54" spans="1:4" x14ac:dyDescent="0.25">
      <c r="A54" s="147"/>
      <c r="B54" s="148"/>
      <c r="C54" s="148"/>
      <c r="D54" s="149"/>
    </row>
    <row r="55" spans="1:4" x14ac:dyDescent="0.25">
      <c r="A55" s="147"/>
      <c r="B55" s="148"/>
      <c r="C55" s="148"/>
      <c r="D55" s="149"/>
    </row>
    <row r="56" spans="1:4" ht="14.4" thickBot="1" x14ac:dyDescent="0.3"/>
    <row r="57" spans="1:4" ht="46.95" customHeight="1" x14ac:dyDescent="0.25">
      <c r="A57" s="141" t="s">
        <v>1353</v>
      </c>
      <c r="B57" s="142"/>
      <c r="C57" s="142"/>
      <c r="D57" s="143"/>
    </row>
    <row r="58" spans="1:4" x14ac:dyDescent="0.25">
      <c r="A58" s="144"/>
      <c r="B58" s="145"/>
      <c r="C58" s="145"/>
      <c r="D58" s="146"/>
    </row>
    <row r="59" spans="1:4" ht="14.4" thickBot="1" x14ac:dyDescent="0.3">
      <c r="A59" s="150"/>
      <c r="B59" s="151"/>
      <c r="C59" s="151"/>
      <c r="D59" s="86"/>
    </row>
    <row r="60" spans="1:4" ht="14.4" thickBot="1" x14ac:dyDescent="0.3">
      <c r="A60" s="174"/>
      <c r="B60" s="174"/>
      <c r="C60" s="174"/>
      <c r="D60" s="174"/>
    </row>
    <row r="61" spans="1:4" ht="61.2" customHeight="1" x14ac:dyDescent="0.25">
      <c r="A61" s="141" t="s">
        <v>1354</v>
      </c>
      <c r="B61" s="142"/>
      <c r="C61" s="142"/>
      <c r="D61" s="143"/>
    </row>
    <row r="62" spans="1:4" x14ac:dyDescent="0.25">
      <c r="A62" s="144"/>
      <c r="B62" s="145"/>
      <c r="C62" s="145"/>
      <c r="D62" s="146"/>
    </row>
    <row r="63" spans="1:4" ht="14.4" thickBot="1" x14ac:dyDescent="0.3">
      <c r="A63" s="150"/>
      <c r="B63" s="151"/>
      <c r="C63" s="151"/>
      <c r="D63" s="86"/>
    </row>
    <row r="64" spans="1:4" ht="14.4" thickBot="1" x14ac:dyDescent="0.3"/>
    <row r="65" spans="1:4" ht="15.6" x14ac:dyDescent="0.25">
      <c r="A65" s="141" t="s">
        <v>55</v>
      </c>
      <c r="B65" s="142"/>
      <c r="C65" s="142"/>
      <c r="D65" s="143"/>
    </row>
    <row r="66" spans="1:4" x14ac:dyDescent="0.25">
      <c r="A66" s="147"/>
      <c r="B66" s="148"/>
      <c r="C66" s="148"/>
      <c r="D66" s="149"/>
    </row>
    <row r="67" spans="1:4" x14ac:dyDescent="0.25">
      <c r="A67" s="147"/>
      <c r="B67" s="148"/>
      <c r="C67" s="148"/>
      <c r="D67" s="149"/>
    </row>
    <row r="68" spans="1:4" ht="14.4" thickBot="1" x14ac:dyDescent="0.3">
      <c r="A68" s="150"/>
      <c r="B68" s="151"/>
      <c r="C68" s="151"/>
      <c r="D68" s="86"/>
    </row>
    <row r="69" spans="1:4" ht="14.4" thickBot="1" x14ac:dyDescent="0.3"/>
    <row r="70" spans="1:4" ht="15.6" x14ac:dyDescent="0.25">
      <c r="A70" s="141" t="s">
        <v>56</v>
      </c>
      <c r="B70" s="142"/>
      <c r="C70" s="142"/>
      <c r="D70" s="143"/>
    </row>
    <row r="71" spans="1:4" x14ac:dyDescent="0.25">
      <c r="A71" s="147"/>
      <c r="B71" s="148"/>
      <c r="C71" s="148"/>
      <c r="D71" s="149"/>
    </row>
    <row r="72" spans="1:4" x14ac:dyDescent="0.25">
      <c r="A72" s="147"/>
      <c r="B72" s="148"/>
      <c r="C72" s="148"/>
      <c r="D72" s="149"/>
    </row>
    <row r="73" spans="1:4" ht="14.4" thickBot="1" x14ac:dyDescent="0.3">
      <c r="A73" s="150"/>
      <c r="B73" s="151"/>
      <c r="C73" s="151"/>
      <c r="D73" s="86"/>
    </row>
  </sheetData>
  <sheetProtection algorithmName="SHA-512" hashValue="dJkLpYwBAsgj8QoqczM+fvkTQfWin+ae230Kea4Tb3QagSvQbu7Bb5Y/oIemR4aiymiLVeYByoJuPoA+EGoLVw==" saltValue="lmHUZf7W1txKFfefYAlzCw==" spinCount="100000" sheet="1" formatRows="0" selectLockedCells="1"/>
  <protectedRanges>
    <protectedRange algorithmName="SHA-512" hashValue="yOTGTT2bscZ3qomEG5Gi4Q/To7hCKGzQeRLRswrGfkXjLqwf09YKWR3CW2+lso0QBia9mrWQSIykBctJEbJehg==" saltValue="HeDZQhY+zRfCAN3xRBckDQ==" spinCount="100000" sqref="A10:A12" name="Plage1"/>
  </protectedRanges>
  <mergeCells count="36">
    <mergeCell ref="A71:D73"/>
    <mergeCell ref="A14:D14"/>
    <mergeCell ref="A15:D17"/>
    <mergeCell ref="A61:D61"/>
    <mergeCell ref="A62:D63"/>
    <mergeCell ref="A65:D65"/>
    <mergeCell ref="A66:D68"/>
    <mergeCell ref="A70:D70"/>
    <mergeCell ref="A1:D1"/>
    <mergeCell ref="A57:D57"/>
    <mergeCell ref="A58:D59"/>
    <mergeCell ref="A48:D48"/>
    <mergeCell ref="A49:D50"/>
    <mergeCell ref="A52:D52"/>
    <mergeCell ref="A53:D55"/>
    <mergeCell ref="A36:D36"/>
    <mergeCell ref="A37:D39"/>
    <mergeCell ref="A41:D41"/>
    <mergeCell ref="A42:D44"/>
    <mergeCell ref="A45:D45"/>
    <mergeCell ref="A46:D47"/>
    <mergeCell ref="A23:D23"/>
    <mergeCell ref="A24:D26"/>
    <mergeCell ref="A3:D3"/>
    <mergeCell ref="A4:D7"/>
    <mergeCell ref="A19:D19"/>
    <mergeCell ref="A20:D22"/>
    <mergeCell ref="A9:D9"/>
    <mergeCell ref="B10:D10"/>
    <mergeCell ref="B11:D11"/>
    <mergeCell ref="B12:D12"/>
    <mergeCell ref="F19:O23"/>
    <mergeCell ref="A28:D28"/>
    <mergeCell ref="A29:D31"/>
    <mergeCell ref="A32:D32"/>
    <mergeCell ref="A33:D35"/>
  </mergeCells>
  <pageMargins left="0.7" right="0.7" top="0.75" bottom="0.75" header="0.3" footer="0.3"/>
  <pageSetup paperSize="9" scale="81"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729A7-8D5D-4255-96C0-426A561761C5}">
  <sheetPr codeName="Feuil6">
    <pageSetUpPr fitToPage="1"/>
  </sheetPr>
  <dimension ref="A1:X117"/>
  <sheetViews>
    <sheetView showGridLines="0" topLeftCell="A56" zoomScaleNormal="100" workbookViewId="0">
      <selection activeCell="J68" sqref="J68"/>
    </sheetView>
  </sheetViews>
  <sheetFormatPr baseColWidth="10" defaultColWidth="12.6640625" defaultRowHeight="13.5" customHeight="1" x14ac:dyDescent="0.25"/>
  <cols>
    <col min="1" max="1" width="1.5546875" style="176" customWidth="1"/>
    <col min="2" max="2" width="43.5546875" style="176" customWidth="1"/>
    <col min="3" max="3" width="1" style="176" customWidth="1"/>
    <col min="4" max="5" width="15.33203125" style="176" hidden="1" customWidth="1"/>
    <col min="6" max="6" width="14.44140625" style="176" hidden="1" customWidth="1"/>
    <col min="7" max="7" width="11.6640625" style="176" hidden="1" customWidth="1"/>
    <col min="8" max="8" width="13.33203125" style="176" hidden="1" customWidth="1"/>
    <col min="9" max="9" width="11.6640625" style="176" hidden="1" customWidth="1"/>
    <col min="10" max="10" width="13.6640625" style="176" customWidth="1"/>
    <col min="11" max="11" width="9.5546875" style="176" customWidth="1"/>
    <col min="12" max="12" width="13.33203125" style="176" customWidth="1"/>
    <col min="13" max="13" width="8" style="176" customWidth="1"/>
    <col min="14" max="14" width="12.44140625" style="176" customWidth="1"/>
    <col min="15" max="15" width="7.33203125" style="176" customWidth="1"/>
    <col min="16" max="16" width="13.88671875" style="176" customWidth="1"/>
    <col min="17" max="17" width="9.88671875" style="176" customWidth="1"/>
    <col min="18" max="18" width="8.33203125" style="176" customWidth="1"/>
    <col min="19" max="19" width="12.44140625" style="176" bestFit="1" customWidth="1"/>
    <col min="20" max="20" width="19.33203125" style="176" bestFit="1" customWidth="1"/>
    <col min="21" max="21" width="11.5546875" style="176" customWidth="1"/>
    <col min="22" max="22" width="7.6640625" style="176" customWidth="1"/>
    <col min="23" max="23" width="11.5546875" style="176" customWidth="1"/>
    <col min="24" max="24" width="12.6640625" style="176" customWidth="1"/>
    <col min="25" max="16384" width="12.6640625" style="176"/>
  </cols>
  <sheetData>
    <row r="1" spans="1:16" ht="13.2" hidden="1" x14ac:dyDescent="0.25">
      <c r="A1" s="175"/>
      <c r="B1" s="175"/>
      <c r="C1" s="175"/>
      <c r="D1" s="175"/>
      <c r="E1" s="175"/>
      <c r="F1" s="175"/>
      <c r="G1" s="175"/>
      <c r="H1" s="175"/>
      <c r="I1" s="175"/>
      <c r="J1" s="175"/>
      <c r="K1" s="175"/>
      <c r="L1" s="175"/>
      <c r="M1" s="175"/>
      <c r="N1" s="175"/>
      <c r="O1" s="175"/>
      <c r="P1" s="175"/>
    </row>
    <row r="2" spans="1:16" ht="13.8" hidden="1" thickBot="1" x14ac:dyDescent="0.3"/>
    <row r="3" spans="1:16" ht="13.8" hidden="1" thickBot="1" x14ac:dyDescent="0.3">
      <c r="B3" s="177" t="s">
        <v>57</v>
      </c>
      <c r="C3" s="178"/>
      <c r="D3" s="179">
        <v>44561</v>
      </c>
      <c r="E3" s="180">
        <v>44926</v>
      </c>
      <c r="F3" s="181">
        <v>45291</v>
      </c>
    </row>
    <row r="4" spans="1:16" ht="4.6500000000000004" hidden="1" customHeight="1" thickBot="1" x14ac:dyDescent="0.3">
      <c r="B4" s="178"/>
      <c r="C4" s="178"/>
      <c r="D4" s="178"/>
      <c r="E4" s="178"/>
      <c r="F4" s="178"/>
    </row>
    <row r="5" spans="1:16" ht="13.2" hidden="1" x14ac:dyDescent="0.25">
      <c r="B5" s="182" t="s">
        <v>58</v>
      </c>
      <c r="C5" s="183"/>
      <c r="D5" s="184"/>
      <c r="E5" s="185"/>
      <c r="F5" s="186"/>
    </row>
    <row r="6" spans="1:16" ht="13.2" hidden="1" x14ac:dyDescent="0.25">
      <c r="B6" s="187" t="s">
        <v>59</v>
      </c>
      <c r="C6" s="188"/>
      <c r="D6" s="189">
        <f>D5</f>
        <v>0</v>
      </c>
      <c r="E6" s="190">
        <f>E5</f>
        <v>0</v>
      </c>
      <c r="F6" s="191">
        <f>F5</f>
        <v>0</v>
      </c>
    </row>
    <row r="7" spans="1:16" ht="13.2" hidden="1" x14ac:dyDescent="0.25">
      <c r="B7" s="192" t="s">
        <v>60</v>
      </c>
      <c r="C7" s="183"/>
      <c r="D7" s="193"/>
      <c r="E7" s="194"/>
      <c r="F7" s="195"/>
    </row>
    <row r="8" spans="1:16" ht="14.25" hidden="1" customHeight="1" x14ac:dyDescent="0.25">
      <c r="B8" s="192" t="s">
        <v>1355</v>
      </c>
      <c r="C8" s="183"/>
      <c r="D8" s="193"/>
      <c r="E8" s="196"/>
      <c r="F8" s="195"/>
    </row>
    <row r="9" spans="1:16" ht="15.75" hidden="1" customHeight="1" x14ac:dyDescent="0.25">
      <c r="B9" s="192" t="s">
        <v>61</v>
      </c>
      <c r="C9" s="183"/>
      <c r="D9" s="197"/>
      <c r="E9" s="196"/>
      <c r="F9" s="195"/>
    </row>
    <row r="10" spans="1:16" ht="15.75" hidden="1" customHeight="1" x14ac:dyDescent="0.25">
      <c r="B10" s="192" t="s">
        <v>62</v>
      </c>
      <c r="C10" s="183"/>
      <c r="D10" s="193"/>
      <c r="E10" s="194"/>
      <c r="F10" s="195"/>
    </row>
    <row r="11" spans="1:16" ht="15.75" hidden="1" customHeight="1" x14ac:dyDescent="0.25">
      <c r="B11" s="192" t="s">
        <v>63</v>
      </c>
      <c r="C11" s="183"/>
      <c r="D11" s="193"/>
      <c r="E11" s="194"/>
      <c r="F11" s="195"/>
    </row>
    <row r="12" spans="1:16" ht="15" hidden="1" customHeight="1" x14ac:dyDescent="0.25">
      <c r="B12" s="187" t="s">
        <v>64</v>
      </c>
      <c r="C12" s="188"/>
      <c r="D12" s="189">
        <f>SUM(D7:D11)</f>
        <v>0</v>
      </c>
      <c r="E12" s="190">
        <f>SUM(E7:E11)</f>
        <v>0</v>
      </c>
      <c r="F12" s="191">
        <f>SUM(F7:F11)</f>
        <v>0</v>
      </c>
    </row>
    <row r="13" spans="1:16" ht="13.2" hidden="1" x14ac:dyDescent="0.25">
      <c r="B13" s="192" t="s">
        <v>65</v>
      </c>
      <c r="C13" s="183"/>
      <c r="D13" s="194"/>
      <c r="E13" s="194"/>
      <c r="F13" s="195"/>
    </row>
    <row r="14" spans="1:16" ht="13.8" hidden="1" thickBot="1" x14ac:dyDescent="0.3">
      <c r="B14" s="198" t="s">
        <v>66</v>
      </c>
      <c r="C14" s="188"/>
      <c r="D14" s="199">
        <f>SUM(D13,D12,D6)</f>
        <v>0</v>
      </c>
      <c r="E14" s="200">
        <f>SUM(E13,E12,E6)</f>
        <v>0</v>
      </c>
      <c r="F14" s="201">
        <f>SUM(F13,F12,F6)</f>
        <v>0</v>
      </c>
    </row>
    <row r="15" spans="1:16" ht="13.8" hidden="1" thickBot="1" x14ac:dyDescent="0.3">
      <c r="B15" s="183"/>
      <c r="C15" s="183"/>
      <c r="D15" s="183"/>
      <c r="E15" s="183"/>
      <c r="F15" s="183"/>
    </row>
    <row r="16" spans="1:16" ht="13.8" hidden="1" thickBot="1" x14ac:dyDescent="0.3">
      <c r="B16" s="202" t="s">
        <v>67</v>
      </c>
      <c r="C16" s="188"/>
      <c r="D16" s="179">
        <v>44561</v>
      </c>
      <c r="E16" s="180">
        <v>44926</v>
      </c>
      <c r="F16" s="181">
        <v>45291</v>
      </c>
    </row>
    <row r="17" spans="2:6" ht="4.6500000000000004" hidden="1" customHeight="1" thickBot="1" x14ac:dyDescent="0.3">
      <c r="B17" s="188"/>
      <c r="C17" s="188"/>
      <c r="D17" s="178"/>
      <c r="E17" s="178"/>
      <c r="F17" s="178"/>
    </row>
    <row r="18" spans="2:6" ht="13.2" hidden="1" x14ac:dyDescent="0.25">
      <c r="B18" s="182" t="s">
        <v>68</v>
      </c>
      <c r="C18" s="183"/>
      <c r="D18" s="184"/>
      <c r="E18" s="185"/>
      <c r="F18" s="186"/>
    </row>
    <row r="19" spans="2:6" ht="13.2" hidden="1" x14ac:dyDescent="0.25">
      <c r="B19" s="203" t="s">
        <v>69</v>
      </c>
      <c r="C19" s="183"/>
      <c r="D19" s="204"/>
      <c r="E19" s="205"/>
      <c r="F19" s="206"/>
    </row>
    <row r="20" spans="2:6" ht="13.2" hidden="1" x14ac:dyDescent="0.25">
      <c r="B20" s="192" t="s">
        <v>70</v>
      </c>
      <c r="C20" s="183"/>
      <c r="D20" s="193"/>
      <c r="E20" s="194"/>
      <c r="F20" s="195"/>
    </row>
    <row r="21" spans="2:6" ht="15.75" hidden="1" customHeight="1" x14ac:dyDescent="0.25">
      <c r="B21" s="192" t="s">
        <v>71</v>
      </c>
      <c r="C21" s="183"/>
      <c r="D21" s="193"/>
      <c r="E21" s="194"/>
      <c r="F21" s="195"/>
    </row>
    <row r="22" spans="2:6" ht="13.2" hidden="1" x14ac:dyDescent="0.25">
      <c r="B22" s="187" t="s">
        <v>72</v>
      </c>
      <c r="C22" s="188"/>
      <c r="D22" s="189">
        <f>SUM(D18:D21)</f>
        <v>0</v>
      </c>
      <c r="E22" s="190">
        <f>SUM(E18:E21)</f>
        <v>0</v>
      </c>
      <c r="F22" s="191">
        <f>SUM(F18:F21)</f>
        <v>0</v>
      </c>
    </row>
    <row r="23" spans="2:6" ht="13.2" hidden="1" x14ac:dyDescent="0.25">
      <c r="B23" s="187" t="s">
        <v>73</v>
      </c>
      <c r="C23" s="188"/>
      <c r="D23" s="207"/>
      <c r="E23" s="208"/>
      <c r="F23" s="209"/>
    </row>
    <row r="24" spans="2:6" ht="14.25" hidden="1" customHeight="1" x14ac:dyDescent="0.25">
      <c r="B24" s="192" t="s">
        <v>74</v>
      </c>
      <c r="C24" s="183"/>
      <c r="D24" s="193"/>
      <c r="E24" s="194"/>
      <c r="F24" s="195"/>
    </row>
    <row r="25" spans="2:6" ht="13.2" hidden="1" x14ac:dyDescent="0.25">
      <c r="B25" s="192" t="s">
        <v>75</v>
      </c>
      <c r="C25" s="183"/>
      <c r="D25" s="197"/>
      <c r="E25" s="196"/>
      <c r="F25" s="195"/>
    </row>
    <row r="26" spans="2:6" ht="13.2" hidden="1" x14ac:dyDescent="0.25">
      <c r="B26" s="192" t="s">
        <v>76</v>
      </c>
      <c r="C26" s="183"/>
      <c r="D26" s="193"/>
      <c r="E26" s="194"/>
      <c r="F26" s="195"/>
    </row>
    <row r="27" spans="2:6" ht="13.2" hidden="1" x14ac:dyDescent="0.25">
      <c r="B27" s="192" t="s">
        <v>77</v>
      </c>
      <c r="C27" s="183"/>
      <c r="D27" s="193"/>
      <c r="E27" s="194"/>
      <c r="F27" s="195"/>
    </row>
    <row r="28" spans="2:6" ht="13.2" hidden="1" x14ac:dyDescent="0.25">
      <c r="B28" s="192" t="s">
        <v>1297</v>
      </c>
      <c r="C28" s="183"/>
      <c r="D28" s="193"/>
      <c r="E28" s="194"/>
      <c r="F28" s="195"/>
    </row>
    <row r="29" spans="2:6" ht="13.2" hidden="1" x14ac:dyDescent="0.25">
      <c r="B29" s="192" t="s">
        <v>1298</v>
      </c>
      <c r="C29" s="183"/>
      <c r="D29" s="193"/>
      <c r="E29" s="194"/>
      <c r="F29" s="195"/>
    </row>
    <row r="30" spans="2:6" ht="13.8" hidden="1" x14ac:dyDescent="0.25">
      <c r="B30" s="192" t="s">
        <v>78</v>
      </c>
      <c r="C30" s="183"/>
      <c r="D30" s="193"/>
      <c r="E30" s="210"/>
      <c r="F30" s="195"/>
    </row>
    <row r="31" spans="2:6" ht="13.2" hidden="1" x14ac:dyDescent="0.25">
      <c r="B31" s="187" t="s">
        <v>79</v>
      </c>
      <c r="C31" s="188"/>
      <c r="D31" s="189">
        <f>SUM(D24:D30)</f>
        <v>0</v>
      </c>
      <c r="E31" s="190">
        <f>SUM(E24:E30)</f>
        <v>0</v>
      </c>
      <c r="F31" s="191">
        <f>SUM(F24:F30)</f>
        <v>0</v>
      </c>
    </row>
    <row r="32" spans="2:6" ht="13.2" hidden="1" x14ac:dyDescent="0.25">
      <c r="B32" s="192" t="s">
        <v>80</v>
      </c>
      <c r="C32" s="183"/>
      <c r="D32" s="193"/>
      <c r="E32" s="196"/>
      <c r="F32" s="195"/>
    </row>
    <row r="33" spans="2:15" ht="13.8" hidden="1" thickBot="1" x14ac:dyDescent="0.3">
      <c r="B33" s="198" t="s">
        <v>81</v>
      </c>
      <c r="C33" s="188"/>
      <c r="D33" s="199">
        <f>SUM(D32,D31,D23,D22)</f>
        <v>0</v>
      </c>
      <c r="E33" s="200">
        <f>SUM(E32,E31,E23,E22)</f>
        <v>0</v>
      </c>
      <c r="F33" s="201">
        <f>SUM(F32,F31,F23,F22)</f>
        <v>0</v>
      </c>
    </row>
    <row r="34" spans="2:15" ht="13.8" hidden="1" thickBot="1" x14ac:dyDescent="0.3">
      <c r="B34" s="188"/>
      <c r="C34" s="188"/>
      <c r="D34" s="211"/>
      <c r="E34" s="211"/>
      <c r="F34" s="211"/>
    </row>
    <row r="35" spans="2:15" ht="13.8" hidden="1" thickBot="1" x14ac:dyDescent="0.3">
      <c r="D35" s="179">
        <f>D16</f>
        <v>44561</v>
      </c>
      <c r="E35" s="180">
        <f>E16</f>
        <v>44926</v>
      </c>
      <c r="F35" s="181">
        <f>F16</f>
        <v>45291</v>
      </c>
      <c r="G35" s="212">
        <f>F35+366</f>
        <v>45657</v>
      </c>
      <c r="H35" s="213">
        <f>G35+365</f>
        <v>46022</v>
      </c>
      <c r="I35" s="214">
        <f>H35+365</f>
        <v>46387</v>
      </c>
      <c r="J35" s="215">
        <f>I35+365</f>
        <v>46752</v>
      </c>
    </row>
    <row r="36" spans="2:15" ht="6" hidden="1" customHeight="1" thickBot="1" x14ac:dyDescent="0.3"/>
    <row r="37" spans="2:15" ht="13.2" hidden="1" x14ac:dyDescent="0.25">
      <c r="B37" s="216" t="s">
        <v>82</v>
      </c>
      <c r="D37" s="217">
        <f>D22+D23+D24-D6</f>
        <v>0</v>
      </c>
      <c r="E37" s="218">
        <f>E22+E23+E24-E6</f>
        <v>0</v>
      </c>
      <c r="F37" s="219">
        <f>F22+F23+F24-F6</f>
        <v>0</v>
      </c>
      <c r="H37" s="220"/>
      <c r="I37" s="220"/>
      <c r="J37" s="220"/>
      <c r="K37" s="220"/>
      <c r="L37" s="220"/>
      <c r="M37" s="220"/>
      <c r="N37" s="220"/>
      <c r="O37" s="220"/>
    </row>
    <row r="38" spans="2:15" ht="13.2" hidden="1" x14ac:dyDescent="0.25">
      <c r="B38" s="221" t="s">
        <v>1286</v>
      </c>
      <c r="C38" s="222"/>
      <c r="D38" s="223" t="e">
        <f>D37/D$72*365</f>
        <v>#DIV/0!</v>
      </c>
      <c r="E38" s="224" t="e">
        <f>E37/F$72*365</f>
        <v>#DIV/0!</v>
      </c>
      <c r="F38" s="225" t="e">
        <f>F37/H$72*365</f>
        <v>#DIV/0!</v>
      </c>
      <c r="H38" s="220"/>
      <c r="I38" s="220"/>
      <c r="J38" s="220"/>
      <c r="K38" s="220"/>
      <c r="L38" s="220"/>
      <c r="M38" s="220"/>
      <c r="N38" s="220"/>
      <c r="O38" s="220"/>
    </row>
    <row r="39" spans="2:15" ht="15" hidden="1" customHeight="1" x14ac:dyDescent="0.25">
      <c r="B39" s="226" t="s">
        <v>83</v>
      </c>
      <c r="D39" s="227">
        <f>D7+D8+D9+D10+D13-D26-D27-D28-D29-D30-D32</f>
        <v>0</v>
      </c>
      <c r="E39" s="228">
        <f t="shared" ref="E39:F39" si="0">E7+E8+E9+E10+E13-E26-E27-E28-E29-E30-E32</f>
        <v>0</v>
      </c>
      <c r="F39" s="229">
        <f t="shared" si="0"/>
        <v>0</v>
      </c>
      <c r="G39" s="230" t="e">
        <f>(J65/365*$G$48)+(J59/365*$G$49)+((J60+J61)/365*$G$50)-((J65+J66)/365*$G$51)-(J68*0.8/365*$G$52)-((J68*0.2+J69)/365*$G$53)-((J67+J81)/365*$G$54)</f>
        <v>#DIV/0!</v>
      </c>
      <c r="H39" s="230" t="e">
        <f>(L65/365*$G$48)+(L59/365*$G$49)+((L60+L61)/365*$G$50)-((L65+L66)/365*$G$51)-(L68*0.8/365*$G$52)-((L68*0.2+L69)/365*$G$53)-((L67+L81)/365*$G$54)</f>
        <v>#DIV/0!</v>
      </c>
      <c r="I39" s="230" t="e">
        <f>(N65/365*$G$48)+(N59/365*$G$49)+((N60+N61)/365*$G$50)-((N65+N66)/365*$G$51)-(N68*0.8/365*$G$52)-((N68*0.2+N69)/365*$G$53)-((N67+N81)/365*$G$54)</f>
        <v>#DIV/0!</v>
      </c>
      <c r="J39" s="230" t="e">
        <f>(P65/365*$G$48)+(P59/365*$G$49)+((P60+P61)/365*$G$50)-((P65+P66)/365*$G$51)-(P68*0.8/365*$G$52)-((P68*0.2+P69)/365*$G$53)-((P67+P81)/365*$G$54)</f>
        <v>#DIV/0!</v>
      </c>
      <c r="K39" s="220"/>
      <c r="L39" s="220"/>
      <c r="M39" s="220"/>
      <c r="N39" s="220"/>
      <c r="O39" s="220"/>
    </row>
    <row r="40" spans="2:15" ht="15" hidden="1" customHeight="1" x14ac:dyDescent="0.25">
      <c r="B40" s="231" t="s">
        <v>1286</v>
      </c>
      <c r="D40" s="223" t="e">
        <f>D39/D$72*365</f>
        <v>#DIV/0!</v>
      </c>
      <c r="E40" s="224" t="e">
        <f>E39/F$72*365</f>
        <v>#DIV/0!</v>
      </c>
      <c r="F40" s="225" t="e">
        <f>F39/H$72*365</f>
        <v>#DIV/0!</v>
      </c>
      <c r="G40" s="232" t="s">
        <v>1317</v>
      </c>
      <c r="H40" s="233"/>
      <c r="I40" s="233"/>
      <c r="J40" s="233"/>
      <c r="K40" s="220"/>
      <c r="L40" s="220"/>
      <c r="M40" s="220"/>
      <c r="N40" s="220"/>
      <c r="O40" s="220"/>
    </row>
    <row r="41" spans="2:15" ht="14.25" hidden="1" customHeight="1" x14ac:dyDescent="0.25">
      <c r="B41" s="234" t="s">
        <v>84</v>
      </c>
      <c r="D41" s="235">
        <f>D11-D25</f>
        <v>0</v>
      </c>
      <c r="E41" s="236">
        <f>E11-E25</f>
        <v>0</v>
      </c>
      <c r="F41" s="237">
        <f>F11-F25</f>
        <v>0</v>
      </c>
    </row>
    <row r="42" spans="2:15" ht="14.25" hidden="1" customHeight="1" thickBot="1" x14ac:dyDescent="0.3">
      <c r="B42" s="238" t="s">
        <v>1286</v>
      </c>
      <c r="D42" s="239" t="e">
        <f>D41/D$72*365</f>
        <v>#DIV/0!</v>
      </c>
      <c r="E42" s="240" t="e">
        <f>E41/F$72*365</f>
        <v>#DIV/0!</v>
      </c>
      <c r="F42" s="241" t="e">
        <f>F41/H$72*365</f>
        <v>#DIV/0!</v>
      </c>
    </row>
    <row r="43" spans="2:15" ht="14.25" hidden="1" customHeight="1" x14ac:dyDescent="0.25">
      <c r="B43" s="242"/>
      <c r="C43" s="243"/>
      <c r="D43" s="244"/>
      <c r="E43" s="244"/>
      <c r="F43" s="244"/>
    </row>
    <row r="44" spans="2:15" ht="14.25" hidden="1" customHeight="1" x14ac:dyDescent="0.25">
      <c r="B44" s="222" t="s">
        <v>1287</v>
      </c>
      <c r="D44" s="245" t="e">
        <f>D22/D33</f>
        <v>#DIV/0!</v>
      </c>
      <c r="E44" s="245" t="e">
        <f>E22/E33</f>
        <v>#DIV/0!</v>
      </c>
      <c r="F44" s="245" t="e">
        <f>F22/F33</f>
        <v>#DIV/0!</v>
      </c>
    </row>
    <row r="45" spans="2:15" ht="14.25" hidden="1" customHeight="1" x14ac:dyDescent="0.25">
      <c r="B45" s="222" t="s">
        <v>1288</v>
      </c>
      <c r="D45" s="245" t="e">
        <f>D24/D22</f>
        <v>#DIV/0!</v>
      </c>
      <c r="E45" s="245" t="e">
        <f t="shared" ref="E45:F45" si="1">E24/E22</f>
        <v>#DIV/0!</v>
      </c>
      <c r="F45" s="245" t="e">
        <f t="shared" si="1"/>
        <v>#DIV/0!</v>
      </c>
    </row>
    <row r="46" spans="2:15" ht="14.25" hidden="1" customHeight="1" thickBot="1" x14ac:dyDescent="0.3">
      <c r="D46" s="245"/>
      <c r="E46" s="245"/>
      <c r="F46" s="245"/>
    </row>
    <row r="47" spans="2:15" ht="14.25" hidden="1" customHeight="1" thickBot="1" x14ac:dyDescent="0.3">
      <c r="B47" s="246" t="s">
        <v>1292</v>
      </c>
      <c r="C47" s="247"/>
      <c r="D47" s="248">
        <f>D35</f>
        <v>44561</v>
      </c>
      <c r="E47" s="248">
        <f t="shared" ref="E47:F47" si="2">E35</f>
        <v>44926</v>
      </c>
      <c r="F47" s="249">
        <f t="shared" si="2"/>
        <v>45291</v>
      </c>
      <c r="G47" s="250" t="s">
        <v>1319</v>
      </c>
    </row>
    <row r="48" spans="2:15" ht="14.25" hidden="1" customHeight="1" x14ac:dyDescent="0.25">
      <c r="B48" s="251" t="s">
        <v>1289</v>
      </c>
      <c r="C48" s="252"/>
      <c r="D48" s="253" t="e">
        <f>D7/D65*365</f>
        <v>#DIV/0!</v>
      </c>
      <c r="E48" s="254" t="e">
        <f>E7/F65*365</f>
        <v>#DIV/0!</v>
      </c>
      <c r="F48" s="255" t="e">
        <f>F7/H65*365</f>
        <v>#DIV/0!</v>
      </c>
      <c r="G48" s="256" t="e">
        <f t="shared" ref="G48:G54" si="3">AVERAGE(D48:F48)</f>
        <v>#DIV/0!</v>
      </c>
    </row>
    <row r="49" spans="2:20" ht="14.25" hidden="1" customHeight="1" x14ac:dyDescent="0.25">
      <c r="B49" s="257" t="s">
        <v>1290</v>
      </c>
      <c r="C49" s="258"/>
      <c r="D49" s="259" t="e">
        <f>D8/D59*365</f>
        <v>#DIV/0!</v>
      </c>
      <c r="E49" s="259" t="e">
        <f>E8/F59*365</f>
        <v>#DIV/0!</v>
      </c>
      <c r="F49" s="225" t="e">
        <f>F8/H59*365</f>
        <v>#DIV/0!</v>
      </c>
      <c r="G49" s="256" t="e">
        <f t="shared" si="3"/>
        <v>#DIV/0!</v>
      </c>
      <c r="H49" s="222"/>
    </row>
    <row r="50" spans="2:20" ht="14.25" hidden="1" customHeight="1" thickBot="1" x14ac:dyDescent="0.3">
      <c r="B50" s="260" t="s">
        <v>1291</v>
      </c>
      <c r="C50" s="261"/>
      <c r="D50" s="240" t="e">
        <f>D9/(D60+D61)*365</f>
        <v>#DIV/0!</v>
      </c>
      <c r="E50" s="240" t="e">
        <f>E9/(F60+F61)*365</f>
        <v>#DIV/0!</v>
      </c>
      <c r="F50" s="241" t="e">
        <f>F9/(H60+H61)*365</f>
        <v>#DIV/0!</v>
      </c>
      <c r="G50" s="256" t="e">
        <f t="shared" si="3"/>
        <v>#DIV/0!</v>
      </c>
      <c r="H50" s="222"/>
    </row>
    <row r="51" spans="2:20" ht="14.25" hidden="1" customHeight="1" x14ac:dyDescent="0.25">
      <c r="B51" s="262" t="s">
        <v>1293</v>
      </c>
      <c r="C51" s="263"/>
      <c r="D51" s="224" t="e">
        <f>D26/(D65+D66)*365</f>
        <v>#DIV/0!</v>
      </c>
      <c r="E51" s="224" t="e">
        <f>E26/(F65+F66)*365</f>
        <v>#DIV/0!</v>
      </c>
      <c r="F51" s="264" t="e">
        <f>F26/(H65+H66)*365</f>
        <v>#DIV/0!</v>
      </c>
      <c r="G51" s="256" t="e">
        <f t="shared" si="3"/>
        <v>#DIV/0!</v>
      </c>
      <c r="H51" s="222"/>
    </row>
    <row r="52" spans="2:20" ht="14.25" hidden="1" customHeight="1" x14ac:dyDescent="0.25">
      <c r="B52" s="265" t="s">
        <v>1294</v>
      </c>
      <c r="C52" s="258"/>
      <c r="D52" s="266" t="e">
        <f>D27/(D68*0.8)*365</f>
        <v>#DIV/0!</v>
      </c>
      <c r="E52" s="266" t="e">
        <f>E27/(F68*0.8)*365</f>
        <v>#DIV/0!</v>
      </c>
      <c r="F52" s="267" t="e">
        <f>F27/(H68*0.8)*365</f>
        <v>#DIV/0!</v>
      </c>
      <c r="G52" s="256" t="e">
        <f t="shared" si="3"/>
        <v>#DIV/0!</v>
      </c>
      <c r="H52" s="222"/>
    </row>
    <row r="53" spans="2:20" ht="14.25" hidden="1" customHeight="1" x14ac:dyDescent="0.25">
      <c r="B53" s="265" t="s">
        <v>1295</v>
      </c>
      <c r="C53" s="258"/>
      <c r="D53" s="259" t="e">
        <f>D28/(D68*0.2+D69)*365</f>
        <v>#DIV/0!</v>
      </c>
      <c r="E53" s="259" t="e">
        <f>E28/(F68*0.2+F69)*365</f>
        <v>#DIV/0!</v>
      </c>
      <c r="F53" s="268" t="e">
        <f>F28/(H68*0.2+H69)*365</f>
        <v>#DIV/0!</v>
      </c>
      <c r="G53" s="256" t="e">
        <f t="shared" si="3"/>
        <v>#DIV/0!</v>
      </c>
      <c r="H53" s="222"/>
    </row>
    <row r="54" spans="2:20" ht="14.25" hidden="1" customHeight="1" thickBot="1" x14ac:dyDescent="0.3">
      <c r="B54" s="269" t="s">
        <v>1296</v>
      </c>
      <c r="C54" s="261"/>
      <c r="D54" s="240" t="e">
        <f>D29/(D67+D81)*365</f>
        <v>#DIV/0!</v>
      </c>
      <c r="E54" s="240" t="e">
        <f>E29/(F67+F81)*365</f>
        <v>#DIV/0!</v>
      </c>
      <c r="F54" s="241" t="e">
        <f>F29/(H67+H81)*365</f>
        <v>#DIV/0!</v>
      </c>
      <c r="G54" s="256" t="e">
        <f t="shared" si="3"/>
        <v>#DIV/0!</v>
      </c>
      <c r="H54" s="222"/>
    </row>
    <row r="55" spans="2:20" ht="14.25" hidden="1" customHeight="1" x14ac:dyDescent="0.25">
      <c r="B55" s="242"/>
      <c r="C55" s="243"/>
      <c r="D55" s="244"/>
      <c r="E55" s="244"/>
      <c r="F55" s="244"/>
    </row>
    <row r="56" spans="2:20" ht="14.4" thickBot="1" x14ac:dyDescent="0.3">
      <c r="D56" s="270"/>
      <c r="E56" s="270"/>
      <c r="F56" s="270"/>
      <c r="S56" s="45" t="s">
        <v>1258</v>
      </c>
      <c r="T56" s="271" t="s">
        <v>1259</v>
      </c>
    </row>
    <row r="57" spans="2:20" ht="13.8" thickBot="1" x14ac:dyDescent="0.3">
      <c r="B57" s="177" t="s">
        <v>85</v>
      </c>
      <c r="D57" s="179">
        <f>D35</f>
        <v>44561</v>
      </c>
      <c r="E57" s="272" t="s">
        <v>86</v>
      </c>
      <c r="F57" s="180">
        <f>E35</f>
        <v>44926</v>
      </c>
      <c r="G57" s="272" t="s">
        <v>86</v>
      </c>
      <c r="H57" s="180">
        <f>F35</f>
        <v>45291</v>
      </c>
      <c r="I57" s="273" t="s">
        <v>86</v>
      </c>
      <c r="J57" s="179">
        <v>45657</v>
      </c>
      <c r="K57" s="272" t="s">
        <v>86</v>
      </c>
      <c r="L57" s="180">
        <v>46022</v>
      </c>
      <c r="M57" s="272" t="s">
        <v>86</v>
      </c>
      <c r="N57" s="180">
        <v>46387</v>
      </c>
      <c r="O57" s="273" t="s">
        <v>86</v>
      </c>
      <c r="P57" s="180">
        <v>46752</v>
      </c>
      <c r="Q57" s="273" t="s">
        <v>86</v>
      </c>
    </row>
    <row r="58" spans="2:20" ht="4.6500000000000004" customHeight="1" thickBot="1" x14ac:dyDescent="0.3">
      <c r="B58" s="178"/>
      <c r="D58" s="274"/>
      <c r="E58" s="275"/>
      <c r="F58" s="274"/>
      <c r="G58" s="275"/>
      <c r="H58" s="274"/>
      <c r="I58" s="275"/>
      <c r="J58" s="274"/>
      <c r="K58" s="275"/>
      <c r="L58" s="274"/>
      <c r="M58" s="275"/>
      <c r="N58" s="274"/>
      <c r="O58" s="275"/>
      <c r="P58" s="274"/>
      <c r="Q58" s="275"/>
    </row>
    <row r="59" spans="2:20" ht="14.25" customHeight="1" x14ac:dyDescent="0.25">
      <c r="B59" s="182" t="s">
        <v>87</v>
      </c>
      <c r="D59" s="276"/>
      <c r="E59" s="277" t="e">
        <f t="shared" ref="E59:E67" si="4">D59/D$64</f>
        <v>#DIV/0!</v>
      </c>
      <c r="F59" s="276"/>
      <c r="G59" s="277" t="e">
        <f t="shared" ref="E59:G74" si="5">F59/F$64</f>
        <v>#DIV/0!</v>
      </c>
      <c r="H59" s="278"/>
      <c r="I59" s="279" t="e">
        <f t="shared" ref="I59:I84" si="6">H59/H$64</f>
        <v>#DIV/0!</v>
      </c>
      <c r="J59" s="278"/>
      <c r="K59" s="277" t="e">
        <f t="shared" ref="K59:K66" si="7">J59/J$64</f>
        <v>#DIV/0!</v>
      </c>
      <c r="L59" s="278"/>
      <c r="M59" s="277" t="e">
        <f t="shared" ref="M59:M84" si="8">L59/L$64</f>
        <v>#DIV/0!</v>
      </c>
      <c r="N59" s="278"/>
      <c r="O59" s="279" t="e">
        <f t="shared" ref="O59:O84" si="9">N59/N$64</f>
        <v>#DIV/0!</v>
      </c>
      <c r="P59" s="278"/>
      <c r="Q59" s="279" t="e">
        <f t="shared" ref="Q59:Q84" si="10">P59/P$64</f>
        <v>#DIV/0!</v>
      </c>
    </row>
    <row r="60" spans="2:20" ht="15.75" customHeight="1" x14ac:dyDescent="0.25">
      <c r="B60" s="192" t="s">
        <v>88</v>
      </c>
      <c r="D60" s="280"/>
      <c r="E60" s="281" t="e">
        <f t="shared" si="4"/>
        <v>#DIV/0!</v>
      </c>
      <c r="F60" s="280"/>
      <c r="G60" s="281" t="e">
        <f t="shared" si="5"/>
        <v>#DIV/0!</v>
      </c>
      <c r="H60" s="282"/>
      <c r="I60" s="283" t="e">
        <f t="shared" si="6"/>
        <v>#DIV/0!</v>
      </c>
      <c r="J60" s="282"/>
      <c r="K60" s="281" t="e">
        <f t="shared" si="7"/>
        <v>#DIV/0!</v>
      </c>
      <c r="L60" s="282"/>
      <c r="M60" s="281" t="e">
        <f t="shared" si="8"/>
        <v>#DIV/0!</v>
      </c>
      <c r="N60" s="282"/>
      <c r="O60" s="283" t="e">
        <f t="shared" si="9"/>
        <v>#DIV/0!</v>
      </c>
      <c r="P60" s="282"/>
      <c r="Q60" s="283" t="e">
        <f t="shared" si="10"/>
        <v>#DIV/0!</v>
      </c>
    </row>
    <row r="61" spans="2:20" ht="15.75" customHeight="1" x14ac:dyDescent="0.25">
      <c r="B61" s="192" t="s">
        <v>89</v>
      </c>
      <c r="D61" s="284"/>
      <c r="E61" s="281" t="e">
        <f t="shared" si="4"/>
        <v>#DIV/0!</v>
      </c>
      <c r="F61" s="284"/>
      <c r="G61" s="281" t="e">
        <f t="shared" si="5"/>
        <v>#DIV/0!</v>
      </c>
      <c r="H61" s="282"/>
      <c r="I61" s="283" t="e">
        <f t="shared" si="6"/>
        <v>#DIV/0!</v>
      </c>
      <c r="J61" s="282"/>
      <c r="K61" s="281" t="e">
        <f t="shared" si="7"/>
        <v>#DIV/0!</v>
      </c>
      <c r="L61" s="282"/>
      <c r="M61" s="281" t="e">
        <f t="shared" si="8"/>
        <v>#DIV/0!</v>
      </c>
      <c r="N61" s="282"/>
      <c r="O61" s="283" t="e">
        <f t="shared" si="9"/>
        <v>#DIV/0!</v>
      </c>
      <c r="P61" s="282"/>
      <c r="Q61" s="283" t="e">
        <f t="shared" si="10"/>
        <v>#DIV/0!</v>
      </c>
    </row>
    <row r="62" spans="2:20" ht="15.75" customHeight="1" x14ac:dyDescent="0.25">
      <c r="B62" s="192" t="s">
        <v>90</v>
      </c>
      <c r="D62" s="280"/>
      <c r="E62" s="281" t="e">
        <f t="shared" si="4"/>
        <v>#DIV/0!</v>
      </c>
      <c r="F62" s="280"/>
      <c r="G62" s="281" t="e">
        <f t="shared" si="5"/>
        <v>#DIV/0!</v>
      </c>
      <c r="H62" s="282"/>
      <c r="I62" s="283" t="e">
        <f t="shared" si="6"/>
        <v>#DIV/0!</v>
      </c>
      <c r="J62" s="282"/>
      <c r="K62" s="281" t="e">
        <f t="shared" si="7"/>
        <v>#DIV/0!</v>
      </c>
      <c r="L62" s="282"/>
      <c r="M62" s="281" t="e">
        <f t="shared" si="8"/>
        <v>#DIV/0!</v>
      </c>
      <c r="N62" s="282"/>
      <c r="O62" s="283" t="e">
        <f t="shared" si="9"/>
        <v>#DIV/0!</v>
      </c>
      <c r="P62" s="282"/>
      <c r="Q62" s="283" t="e">
        <f t="shared" si="10"/>
        <v>#DIV/0!</v>
      </c>
    </row>
    <row r="63" spans="2:20" ht="15.75" customHeight="1" x14ac:dyDescent="0.25">
      <c r="B63" s="192" t="s">
        <v>91</v>
      </c>
      <c r="D63" s="285"/>
      <c r="E63" s="281" t="e">
        <f t="shared" si="4"/>
        <v>#DIV/0!</v>
      </c>
      <c r="F63" s="285"/>
      <c r="G63" s="281" t="e">
        <f t="shared" si="5"/>
        <v>#DIV/0!</v>
      </c>
      <c r="H63" s="282"/>
      <c r="I63" s="283" t="e">
        <f t="shared" si="6"/>
        <v>#DIV/0!</v>
      </c>
      <c r="J63" s="282"/>
      <c r="K63" s="281" t="e">
        <f t="shared" si="7"/>
        <v>#DIV/0!</v>
      </c>
      <c r="L63" s="282"/>
      <c r="M63" s="281" t="e">
        <f t="shared" si="8"/>
        <v>#DIV/0!</v>
      </c>
      <c r="N63" s="282"/>
      <c r="O63" s="283" t="e">
        <f t="shared" si="9"/>
        <v>#DIV/0!</v>
      </c>
      <c r="P63" s="282"/>
      <c r="Q63" s="283" t="e">
        <f t="shared" si="10"/>
        <v>#DIV/0!</v>
      </c>
    </row>
    <row r="64" spans="2:20" ht="13.2" x14ac:dyDescent="0.25">
      <c r="B64" s="187" t="s">
        <v>92</v>
      </c>
      <c r="D64" s="286">
        <f>SUM(D59:D63)</f>
        <v>0</v>
      </c>
      <c r="E64" s="287" t="e">
        <f t="shared" si="4"/>
        <v>#DIV/0!</v>
      </c>
      <c r="F64" s="286">
        <f>SUM(F59:F63)</f>
        <v>0</v>
      </c>
      <c r="G64" s="287" t="e">
        <f t="shared" si="5"/>
        <v>#DIV/0!</v>
      </c>
      <c r="H64" s="286">
        <f>SUM(H59:H63)</f>
        <v>0</v>
      </c>
      <c r="I64" s="288" t="e">
        <f t="shared" si="6"/>
        <v>#DIV/0!</v>
      </c>
      <c r="J64" s="286">
        <f>SUM(J59:J63)</f>
        <v>0</v>
      </c>
      <c r="K64" s="287" t="e">
        <f t="shared" si="7"/>
        <v>#DIV/0!</v>
      </c>
      <c r="L64" s="286">
        <f>SUM(L59:L63)</f>
        <v>0</v>
      </c>
      <c r="M64" s="287" t="e">
        <f t="shared" si="8"/>
        <v>#DIV/0!</v>
      </c>
      <c r="N64" s="286">
        <f>SUM(N59:N63)</f>
        <v>0</v>
      </c>
      <c r="O64" s="288" t="e">
        <f t="shared" si="9"/>
        <v>#DIV/0!</v>
      </c>
      <c r="P64" s="286">
        <f>SUM(P59:P63)</f>
        <v>0</v>
      </c>
      <c r="Q64" s="288" t="e">
        <f t="shared" si="10"/>
        <v>#DIV/0!</v>
      </c>
    </row>
    <row r="65" spans="2:17" ht="15.75" customHeight="1" x14ac:dyDescent="0.25">
      <c r="B65" s="192" t="s">
        <v>93</v>
      </c>
      <c r="D65" s="280"/>
      <c r="E65" s="281" t="e">
        <f t="shared" si="4"/>
        <v>#DIV/0!</v>
      </c>
      <c r="F65" s="280"/>
      <c r="G65" s="281" t="e">
        <f t="shared" si="5"/>
        <v>#DIV/0!</v>
      </c>
      <c r="H65" s="282"/>
      <c r="I65" s="283" t="e">
        <f t="shared" si="6"/>
        <v>#DIV/0!</v>
      </c>
      <c r="J65" s="282"/>
      <c r="K65" s="281" t="e">
        <f t="shared" si="7"/>
        <v>#DIV/0!</v>
      </c>
      <c r="L65" s="282"/>
      <c r="M65" s="281" t="e">
        <f t="shared" si="8"/>
        <v>#DIV/0!</v>
      </c>
      <c r="N65" s="282"/>
      <c r="O65" s="283" t="e">
        <f t="shared" si="9"/>
        <v>#DIV/0!</v>
      </c>
      <c r="P65" s="282"/>
      <c r="Q65" s="283" t="e">
        <f t="shared" si="10"/>
        <v>#DIV/0!</v>
      </c>
    </row>
    <row r="66" spans="2:17" ht="13.2" x14ac:dyDescent="0.25">
      <c r="B66" s="192" t="s">
        <v>94</v>
      </c>
      <c r="D66" s="280"/>
      <c r="E66" s="281" t="e">
        <f t="shared" si="4"/>
        <v>#DIV/0!</v>
      </c>
      <c r="F66" s="280"/>
      <c r="G66" s="281" t="e">
        <f t="shared" si="5"/>
        <v>#DIV/0!</v>
      </c>
      <c r="H66" s="282"/>
      <c r="I66" s="283" t="e">
        <f t="shared" si="6"/>
        <v>#DIV/0!</v>
      </c>
      <c r="J66" s="282"/>
      <c r="K66" s="281" t="e">
        <f t="shared" si="7"/>
        <v>#DIV/0!</v>
      </c>
      <c r="L66" s="282"/>
      <c r="M66" s="281" t="e">
        <f t="shared" si="8"/>
        <v>#DIV/0!</v>
      </c>
      <c r="N66" s="282"/>
      <c r="O66" s="283" t="e">
        <f t="shared" si="9"/>
        <v>#DIV/0!</v>
      </c>
      <c r="P66" s="282"/>
      <c r="Q66" s="283" t="e">
        <f t="shared" si="10"/>
        <v>#DIV/0!</v>
      </c>
    </row>
    <row r="67" spans="2:17" ht="14.25" customHeight="1" x14ac:dyDescent="0.25">
      <c r="B67" s="192" t="s">
        <v>95</v>
      </c>
      <c r="D67" s="280"/>
      <c r="E67" s="281" t="e">
        <f t="shared" si="4"/>
        <v>#DIV/0!</v>
      </c>
      <c r="F67" s="280"/>
      <c r="G67" s="281" t="e">
        <f t="shared" si="5"/>
        <v>#DIV/0!</v>
      </c>
      <c r="H67" s="282"/>
      <c r="I67" s="283" t="e">
        <f t="shared" si="6"/>
        <v>#DIV/0!</v>
      </c>
      <c r="J67" s="282"/>
      <c r="K67" s="281" t="e">
        <f>J67/J$64</f>
        <v>#DIV/0!</v>
      </c>
      <c r="L67" s="282"/>
      <c r="M67" s="281" t="e">
        <f>L67/L$64</f>
        <v>#DIV/0!</v>
      </c>
      <c r="N67" s="282"/>
      <c r="O67" s="283" t="e">
        <f t="shared" si="9"/>
        <v>#DIV/0!</v>
      </c>
      <c r="P67" s="282"/>
      <c r="Q67" s="283" t="e">
        <f t="shared" si="10"/>
        <v>#DIV/0!</v>
      </c>
    </row>
    <row r="68" spans="2:17" ht="13.2" x14ac:dyDescent="0.25">
      <c r="B68" s="192" t="s">
        <v>96</v>
      </c>
      <c r="D68" s="280"/>
      <c r="E68" s="281" t="e">
        <f t="shared" si="5"/>
        <v>#DIV/0!</v>
      </c>
      <c r="F68" s="280"/>
      <c r="G68" s="281" t="e">
        <f t="shared" si="5"/>
        <v>#DIV/0!</v>
      </c>
      <c r="H68" s="282"/>
      <c r="I68" s="283" t="e">
        <f t="shared" si="6"/>
        <v>#DIV/0!</v>
      </c>
      <c r="J68" s="282"/>
      <c r="K68" s="281" t="e">
        <f>J68/J$64</f>
        <v>#DIV/0!</v>
      </c>
      <c r="L68" s="282"/>
      <c r="M68" s="281" t="e">
        <f>L68/L$64</f>
        <v>#DIV/0!</v>
      </c>
      <c r="N68" s="282"/>
      <c r="O68" s="283" t="e">
        <f t="shared" si="9"/>
        <v>#DIV/0!</v>
      </c>
      <c r="P68" s="282"/>
      <c r="Q68" s="283" t="e">
        <f t="shared" si="10"/>
        <v>#DIV/0!</v>
      </c>
    </row>
    <row r="69" spans="2:17" ht="13.2" x14ac:dyDescent="0.25">
      <c r="B69" s="192" t="s">
        <v>1299</v>
      </c>
      <c r="D69" s="280"/>
      <c r="E69" s="281" t="e">
        <f t="shared" si="5"/>
        <v>#DIV/0!</v>
      </c>
      <c r="F69" s="280"/>
      <c r="G69" s="281" t="e">
        <f t="shared" si="5"/>
        <v>#DIV/0!</v>
      </c>
      <c r="H69" s="282"/>
      <c r="I69" s="283" t="e">
        <f t="shared" si="6"/>
        <v>#DIV/0!</v>
      </c>
      <c r="J69" s="282"/>
      <c r="K69" s="281" t="e">
        <f>J69/J$64</f>
        <v>#DIV/0!</v>
      </c>
      <c r="L69" s="282"/>
      <c r="M69" s="281" t="e">
        <f t="shared" si="8"/>
        <v>#DIV/0!</v>
      </c>
      <c r="N69" s="282"/>
      <c r="O69" s="283" t="e">
        <f t="shared" si="9"/>
        <v>#DIV/0!</v>
      </c>
      <c r="P69" s="282"/>
      <c r="Q69" s="283" t="e">
        <f t="shared" si="10"/>
        <v>#DIV/0!</v>
      </c>
    </row>
    <row r="70" spans="2:17" ht="13.2" x14ac:dyDescent="0.25">
      <c r="B70" s="192" t="s">
        <v>97</v>
      </c>
      <c r="D70" s="280"/>
      <c r="E70" s="281" t="e">
        <f t="shared" si="5"/>
        <v>#DIV/0!</v>
      </c>
      <c r="F70" s="280"/>
      <c r="G70" s="281" t="e">
        <f t="shared" si="5"/>
        <v>#DIV/0!</v>
      </c>
      <c r="H70" s="282"/>
      <c r="I70" s="283" t="e">
        <f t="shared" si="6"/>
        <v>#DIV/0!</v>
      </c>
      <c r="J70" s="282"/>
      <c r="K70" s="281" t="e">
        <f t="shared" ref="K70:K84" si="11">J70/J$64</f>
        <v>#DIV/0!</v>
      </c>
      <c r="L70" s="282"/>
      <c r="M70" s="281" t="e">
        <f t="shared" si="8"/>
        <v>#DIV/0!</v>
      </c>
      <c r="N70" s="282"/>
      <c r="O70" s="283" t="e">
        <f t="shared" si="9"/>
        <v>#DIV/0!</v>
      </c>
      <c r="P70" s="282"/>
      <c r="Q70" s="283" t="e">
        <f t="shared" si="10"/>
        <v>#DIV/0!</v>
      </c>
    </row>
    <row r="71" spans="2:17" ht="13.2" x14ac:dyDescent="0.25">
      <c r="B71" s="192" t="s">
        <v>98</v>
      </c>
      <c r="D71" s="284"/>
      <c r="E71" s="281" t="e">
        <f t="shared" si="5"/>
        <v>#DIV/0!</v>
      </c>
      <c r="F71" s="284"/>
      <c r="G71" s="281" t="e">
        <f t="shared" si="5"/>
        <v>#DIV/0!</v>
      </c>
      <c r="H71" s="282"/>
      <c r="I71" s="283" t="e">
        <f t="shared" si="6"/>
        <v>#DIV/0!</v>
      </c>
      <c r="J71" s="282"/>
      <c r="K71" s="281" t="e">
        <f t="shared" si="11"/>
        <v>#DIV/0!</v>
      </c>
      <c r="L71" s="282"/>
      <c r="M71" s="281" t="e">
        <f t="shared" si="8"/>
        <v>#DIV/0!</v>
      </c>
      <c r="N71" s="282"/>
      <c r="O71" s="283" t="e">
        <f t="shared" si="9"/>
        <v>#DIV/0!</v>
      </c>
      <c r="P71" s="282"/>
      <c r="Q71" s="283" t="e">
        <f t="shared" si="10"/>
        <v>#DIV/0!</v>
      </c>
    </row>
    <row r="72" spans="2:17" ht="13.2" x14ac:dyDescent="0.25">
      <c r="B72" s="187" t="s">
        <v>99</v>
      </c>
      <c r="D72" s="286">
        <f>SUM(D65:D71)</f>
        <v>0</v>
      </c>
      <c r="E72" s="287" t="e">
        <f t="shared" si="5"/>
        <v>#DIV/0!</v>
      </c>
      <c r="F72" s="286">
        <f>SUM(F65:F71)</f>
        <v>0</v>
      </c>
      <c r="G72" s="287" t="e">
        <f t="shared" si="5"/>
        <v>#DIV/0!</v>
      </c>
      <c r="H72" s="286">
        <f>SUM(H65:H71)</f>
        <v>0</v>
      </c>
      <c r="I72" s="283" t="e">
        <f>H72/H$64</f>
        <v>#DIV/0!</v>
      </c>
      <c r="J72" s="286">
        <f>SUM(J65:J71)</f>
        <v>0</v>
      </c>
      <c r="K72" s="281" t="e">
        <f t="shared" si="11"/>
        <v>#DIV/0!</v>
      </c>
      <c r="L72" s="286">
        <f>SUM(L65:L71)</f>
        <v>0</v>
      </c>
      <c r="M72" s="287" t="e">
        <f t="shared" si="8"/>
        <v>#DIV/0!</v>
      </c>
      <c r="N72" s="286">
        <f>SUM(N65:N71)</f>
        <v>0</v>
      </c>
      <c r="O72" s="288" t="e">
        <f t="shared" si="9"/>
        <v>#DIV/0!</v>
      </c>
      <c r="P72" s="286">
        <f>SUM(P65:P71)</f>
        <v>0</v>
      </c>
      <c r="Q72" s="288" t="e">
        <f t="shared" si="10"/>
        <v>#DIV/0!</v>
      </c>
    </row>
    <row r="73" spans="2:17" ht="13.2" x14ac:dyDescent="0.25">
      <c r="B73" s="289" t="s">
        <v>100</v>
      </c>
      <c r="D73" s="290">
        <f>D64-D72</f>
        <v>0</v>
      </c>
      <c r="E73" s="287" t="e">
        <f t="shared" si="5"/>
        <v>#DIV/0!</v>
      </c>
      <c r="F73" s="290">
        <f>F64-F72</f>
        <v>0</v>
      </c>
      <c r="G73" s="287" t="e">
        <f t="shared" si="5"/>
        <v>#DIV/0!</v>
      </c>
      <c r="H73" s="290">
        <f>H64-H72</f>
        <v>0</v>
      </c>
      <c r="I73" s="283" t="e">
        <f t="shared" si="6"/>
        <v>#DIV/0!</v>
      </c>
      <c r="J73" s="290">
        <f>J64-J72</f>
        <v>0</v>
      </c>
      <c r="K73" s="281" t="e">
        <f t="shared" si="11"/>
        <v>#DIV/0!</v>
      </c>
      <c r="L73" s="290">
        <f>L64-L72</f>
        <v>0</v>
      </c>
      <c r="M73" s="287" t="e">
        <f t="shared" si="8"/>
        <v>#DIV/0!</v>
      </c>
      <c r="N73" s="290">
        <f>N64-N72</f>
        <v>0</v>
      </c>
      <c r="O73" s="288" t="e">
        <f t="shared" si="9"/>
        <v>#DIV/0!</v>
      </c>
      <c r="P73" s="290">
        <f>P64-P72</f>
        <v>0</v>
      </c>
      <c r="Q73" s="288" t="e">
        <f t="shared" si="10"/>
        <v>#DIV/0!</v>
      </c>
    </row>
    <row r="74" spans="2:17" ht="13.2" x14ac:dyDescent="0.25">
      <c r="B74" s="192" t="s">
        <v>101</v>
      </c>
      <c r="D74" s="284"/>
      <c r="E74" s="281" t="e">
        <f t="shared" si="5"/>
        <v>#DIV/0!</v>
      </c>
      <c r="F74" s="284"/>
      <c r="G74" s="281" t="e">
        <f t="shared" si="5"/>
        <v>#DIV/0!</v>
      </c>
      <c r="H74" s="282"/>
      <c r="I74" s="283" t="e">
        <f t="shared" si="6"/>
        <v>#DIV/0!</v>
      </c>
      <c r="J74" s="282"/>
      <c r="K74" s="281" t="e">
        <f t="shared" si="11"/>
        <v>#DIV/0!</v>
      </c>
      <c r="L74" s="282"/>
      <c r="M74" s="281" t="e">
        <f t="shared" si="8"/>
        <v>#DIV/0!</v>
      </c>
      <c r="N74" s="282"/>
      <c r="O74" s="283" t="e">
        <f t="shared" si="9"/>
        <v>#DIV/0!</v>
      </c>
      <c r="P74" s="282"/>
      <c r="Q74" s="283" t="e">
        <f t="shared" si="10"/>
        <v>#DIV/0!</v>
      </c>
    </row>
    <row r="75" spans="2:17" ht="13.2" x14ac:dyDescent="0.25">
      <c r="B75" s="192" t="s">
        <v>102</v>
      </c>
      <c r="D75" s="280"/>
      <c r="E75" s="281" t="e">
        <f t="shared" ref="E75:E84" si="12">D75/D$64</f>
        <v>#DIV/0!</v>
      </c>
      <c r="F75" s="280"/>
      <c r="G75" s="281" t="e">
        <f t="shared" ref="G75:G84" si="13">F75/F$64</f>
        <v>#DIV/0!</v>
      </c>
      <c r="H75" s="282"/>
      <c r="I75" s="283" t="e">
        <f t="shared" si="6"/>
        <v>#DIV/0!</v>
      </c>
      <c r="J75" s="282"/>
      <c r="K75" s="281" t="e">
        <f t="shared" si="11"/>
        <v>#DIV/0!</v>
      </c>
      <c r="L75" s="282"/>
      <c r="M75" s="281" t="e">
        <f t="shared" si="8"/>
        <v>#DIV/0!</v>
      </c>
      <c r="N75" s="282"/>
      <c r="O75" s="283" t="e">
        <f t="shared" si="9"/>
        <v>#DIV/0!</v>
      </c>
      <c r="P75" s="282"/>
      <c r="Q75" s="283" t="e">
        <f t="shared" si="10"/>
        <v>#DIV/0!</v>
      </c>
    </row>
    <row r="76" spans="2:17" ht="13.2" x14ac:dyDescent="0.25">
      <c r="B76" s="289" t="s">
        <v>103</v>
      </c>
      <c r="D76" s="291">
        <f>D74-D75</f>
        <v>0</v>
      </c>
      <c r="E76" s="287" t="e">
        <f t="shared" si="12"/>
        <v>#DIV/0!</v>
      </c>
      <c r="F76" s="291">
        <f>F74-F75</f>
        <v>0</v>
      </c>
      <c r="G76" s="287" t="e">
        <f t="shared" si="13"/>
        <v>#DIV/0!</v>
      </c>
      <c r="H76" s="291">
        <f>H74-H75</f>
        <v>0</v>
      </c>
      <c r="I76" s="283" t="e">
        <f t="shared" si="6"/>
        <v>#DIV/0!</v>
      </c>
      <c r="J76" s="291">
        <f>J74-J75</f>
        <v>0</v>
      </c>
      <c r="K76" s="281" t="e">
        <f t="shared" si="11"/>
        <v>#DIV/0!</v>
      </c>
      <c r="L76" s="291">
        <f>L74-L75</f>
        <v>0</v>
      </c>
      <c r="M76" s="287" t="e">
        <f t="shared" si="8"/>
        <v>#DIV/0!</v>
      </c>
      <c r="N76" s="291">
        <f>N74-N75</f>
        <v>0</v>
      </c>
      <c r="O76" s="288" t="e">
        <f t="shared" si="9"/>
        <v>#DIV/0!</v>
      </c>
      <c r="P76" s="291">
        <f>P74-P75</f>
        <v>0</v>
      </c>
      <c r="Q76" s="288" t="e">
        <f t="shared" si="10"/>
        <v>#DIV/0!</v>
      </c>
    </row>
    <row r="77" spans="2:17" ht="13.2" x14ac:dyDescent="0.25">
      <c r="B77" s="192" t="s">
        <v>104</v>
      </c>
      <c r="D77" s="280"/>
      <c r="E77" s="281" t="e">
        <f t="shared" si="12"/>
        <v>#DIV/0!</v>
      </c>
      <c r="F77" s="280"/>
      <c r="G77" s="281" t="e">
        <f t="shared" si="13"/>
        <v>#DIV/0!</v>
      </c>
      <c r="H77" s="282"/>
      <c r="I77" s="283" t="e">
        <f t="shared" si="6"/>
        <v>#DIV/0!</v>
      </c>
      <c r="J77" s="282"/>
      <c r="K77" s="281" t="e">
        <f t="shared" si="11"/>
        <v>#DIV/0!</v>
      </c>
      <c r="L77" s="282"/>
      <c r="M77" s="281" t="e">
        <f t="shared" si="8"/>
        <v>#DIV/0!</v>
      </c>
      <c r="N77" s="282"/>
      <c r="O77" s="283" t="e">
        <f t="shared" si="9"/>
        <v>#DIV/0!</v>
      </c>
      <c r="P77" s="282"/>
      <c r="Q77" s="283" t="e">
        <f t="shared" si="10"/>
        <v>#DIV/0!</v>
      </c>
    </row>
    <row r="78" spans="2:17" ht="13.2" x14ac:dyDescent="0.25">
      <c r="B78" s="192" t="s">
        <v>105</v>
      </c>
      <c r="D78" s="280"/>
      <c r="E78" s="281" t="e">
        <f t="shared" si="12"/>
        <v>#DIV/0!</v>
      </c>
      <c r="F78" s="284"/>
      <c r="G78" s="281" t="e">
        <f t="shared" si="13"/>
        <v>#DIV/0!</v>
      </c>
      <c r="H78" s="282"/>
      <c r="I78" s="283" t="e">
        <f t="shared" si="6"/>
        <v>#DIV/0!</v>
      </c>
      <c r="J78" s="282"/>
      <c r="K78" s="281" t="e">
        <f t="shared" si="11"/>
        <v>#DIV/0!</v>
      </c>
      <c r="L78" s="282"/>
      <c r="M78" s="281" t="e">
        <f t="shared" si="8"/>
        <v>#DIV/0!</v>
      </c>
      <c r="N78" s="282"/>
      <c r="O78" s="283" t="e">
        <f t="shared" si="9"/>
        <v>#DIV/0!</v>
      </c>
      <c r="P78" s="282"/>
      <c r="Q78" s="283" t="e">
        <f t="shared" si="10"/>
        <v>#DIV/0!</v>
      </c>
    </row>
    <row r="79" spans="2:17" ht="13.2" x14ac:dyDescent="0.25">
      <c r="B79" s="289" t="s">
        <v>106</v>
      </c>
      <c r="D79" s="291">
        <f>D77-D78</f>
        <v>0</v>
      </c>
      <c r="E79" s="287" t="e">
        <f t="shared" si="12"/>
        <v>#DIV/0!</v>
      </c>
      <c r="F79" s="291">
        <f>F77-F78</f>
        <v>0</v>
      </c>
      <c r="G79" s="287" t="e">
        <f t="shared" si="13"/>
        <v>#DIV/0!</v>
      </c>
      <c r="H79" s="291">
        <f>H77-H78</f>
        <v>0</v>
      </c>
      <c r="I79" s="283" t="e">
        <f t="shared" si="6"/>
        <v>#DIV/0!</v>
      </c>
      <c r="J79" s="291">
        <f>J77-J78</f>
        <v>0</v>
      </c>
      <c r="K79" s="281" t="e">
        <f t="shared" si="11"/>
        <v>#DIV/0!</v>
      </c>
      <c r="L79" s="291">
        <f>L77-L78</f>
        <v>0</v>
      </c>
      <c r="M79" s="287" t="e">
        <f t="shared" si="8"/>
        <v>#DIV/0!</v>
      </c>
      <c r="N79" s="291">
        <f>N77-N78</f>
        <v>0</v>
      </c>
      <c r="O79" s="288" t="e">
        <f t="shared" si="9"/>
        <v>#DIV/0!</v>
      </c>
      <c r="P79" s="291">
        <f>P77-P78</f>
        <v>0</v>
      </c>
      <c r="Q79" s="288" t="e">
        <f t="shared" si="10"/>
        <v>#DIV/0!</v>
      </c>
    </row>
    <row r="80" spans="2:17" ht="13.2" x14ac:dyDescent="0.25">
      <c r="B80" s="192" t="s">
        <v>107</v>
      </c>
      <c r="D80" s="282"/>
      <c r="E80" s="281" t="e">
        <f t="shared" si="12"/>
        <v>#DIV/0!</v>
      </c>
      <c r="F80" s="282"/>
      <c r="G80" s="281" t="e">
        <f t="shared" si="13"/>
        <v>#DIV/0!</v>
      </c>
      <c r="H80" s="282"/>
      <c r="I80" s="283" t="e">
        <f t="shared" si="6"/>
        <v>#DIV/0!</v>
      </c>
      <c r="J80" s="282"/>
      <c r="K80" s="281" t="e">
        <f t="shared" si="11"/>
        <v>#DIV/0!</v>
      </c>
      <c r="L80" s="282"/>
      <c r="M80" s="281" t="e">
        <f t="shared" si="8"/>
        <v>#DIV/0!</v>
      </c>
      <c r="N80" s="282"/>
      <c r="O80" s="283" t="e">
        <f t="shared" si="9"/>
        <v>#DIV/0!</v>
      </c>
      <c r="P80" s="282"/>
      <c r="Q80" s="283" t="e">
        <f t="shared" si="10"/>
        <v>#DIV/0!</v>
      </c>
    </row>
    <row r="81" spans="2:17" ht="13.2" x14ac:dyDescent="0.25">
      <c r="B81" s="192" t="s">
        <v>108</v>
      </c>
      <c r="D81" s="282"/>
      <c r="E81" s="281" t="e">
        <f t="shared" si="12"/>
        <v>#DIV/0!</v>
      </c>
      <c r="F81" s="282"/>
      <c r="G81" s="281" t="e">
        <f t="shared" si="13"/>
        <v>#DIV/0!</v>
      </c>
      <c r="H81" s="282"/>
      <c r="I81" s="283" t="e">
        <f t="shared" si="6"/>
        <v>#DIV/0!</v>
      </c>
      <c r="J81" s="282"/>
      <c r="K81" s="281" t="e">
        <f t="shared" si="11"/>
        <v>#DIV/0!</v>
      </c>
      <c r="L81" s="282"/>
      <c r="M81" s="281" t="e">
        <f t="shared" si="8"/>
        <v>#DIV/0!</v>
      </c>
      <c r="N81" s="282"/>
      <c r="O81" s="283" t="e">
        <f t="shared" si="9"/>
        <v>#DIV/0!</v>
      </c>
      <c r="P81" s="282"/>
      <c r="Q81" s="283" t="e">
        <f t="shared" si="10"/>
        <v>#DIV/0!</v>
      </c>
    </row>
    <row r="82" spans="2:17" ht="13.2" x14ac:dyDescent="0.25">
      <c r="B82" s="292" t="s">
        <v>109</v>
      </c>
      <c r="D82" s="282"/>
      <c r="E82" s="281" t="e">
        <f t="shared" si="12"/>
        <v>#DIV/0!</v>
      </c>
      <c r="F82" s="282"/>
      <c r="G82" s="281" t="e">
        <f t="shared" si="13"/>
        <v>#DIV/0!</v>
      </c>
      <c r="H82" s="282"/>
      <c r="I82" s="283" t="e">
        <f t="shared" si="6"/>
        <v>#DIV/0!</v>
      </c>
      <c r="J82" s="282"/>
      <c r="K82" s="281" t="e">
        <f t="shared" si="11"/>
        <v>#DIV/0!</v>
      </c>
      <c r="L82" s="282"/>
      <c r="M82" s="281" t="e">
        <f t="shared" si="8"/>
        <v>#DIV/0!</v>
      </c>
      <c r="N82" s="282"/>
      <c r="O82" s="283" t="e">
        <f t="shared" si="9"/>
        <v>#DIV/0!</v>
      </c>
      <c r="P82" s="282"/>
      <c r="Q82" s="283" t="e">
        <f t="shared" si="10"/>
        <v>#DIV/0!</v>
      </c>
    </row>
    <row r="83" spans="2:17" ht="13.2" x14ac:dyDescent="0.25">
      <c r="B83" s="292" t="s">
        <v>110</v>
      </c>
      <c r="D83" s="282"/>
      <c r="E83" s="281" t="e">
        <f t="shared" si="12"/>
        <v>#DIV/0!</v>
      </c>
      <c r="F83" s="282"/>
      <c r="G83" s="281" t="e">
        <f t="shared" si="13"/>
        <v>#DIV/0!</v>
      </c>
      <c r="H83" s="282"/>
      <c r="I83" s="283" t="e">
        <f t="shared" si="6"/>
        <v>#DIV/0!</v>
      </c>
      <c r="J83" s="282"/>
      <c r="K83" s="281" t="e">
        <f t="shared" si="11"/>
        <v>#DIV/0!</v>
      </c>
      <c r="L83" s="282"/>
      <c r="M83" s="281" t="e">
        <f t="shared" si="8"/>
        <v>#DIV/0!</v>
      </c>
      <c r="N83" s="282"/>
      <c r="O83" s="283" t="e">
        <f t="shared" si="9"/>
        <v>#DIV/0!</v>
      </c>
      <c r="P83" s="282"/>
      <c r="Q83" s="283" t="e">
        <f t="shared" si="10"/>
        <v>#DIV/0!</v>
      </c>
    </row>
    <row r="84" spans="2:17" ht="13.8" thickBot="1" x14ac:dyDescent="0.3">
      <c r="B84" s="293" t="s">
        <v>111</v>
      </c>
      <c r="D84" s="294">
        <f>D73+D76+D79-D80-D81+D82-D83</f>
        <v>0</v>
      </c>
      <c r="E84" s="295" t="e">
        <f t="shared" si="12"/>
        <v>#DIV/0!</v>
      </c>
      <c r="F84" s="294">
        <f>F73+F76+F79-F80-F81+F82-F83</f>
        <v>0</v>
      </c>
      <c r="G84" s="295" t="e">
        <f t="shared" si="13"/>
        <v>#DIV/0!</v>
      </c>
      <c r="H84" s="294">
        <f>H73+H76+H79-H80-H81+H82-H83</f>
        <v>0</v>
      </c>
      <c r="I84" s="283" t="e">
        <f t="shared" si="6"/>
        <v>#DIV/0!</v>
      </c>
      <c r="J84" s="294">
        <f>J73+J76+J79-J80-J81+J82-J83</f>
        <v>0</v>
      </c>
      <c r="K84" s="281" t="e">
        <f t="shared" si="11"/>
        <v>#DIV/0!</v>
      </c>
      <c r="L84" s="294">
        <f>L73+L76+L79-L80-L81+L82-L83</f>
        <v>0</v>
      </c>
      <c r="M84" s="295" t="e">
        <f t="shared" si="8"/>
        <v>#DIV/0!</v>
      </c>
      <c r="N84" s="294">
        <f>N73+N76+N79-N80-N81+N82-N83</f>
        <v>0</v>
      </c>
      <c r="O84" s="296" t="e">
        <f t="shared" si="9"/>
        <v>#DIV/0!</v>
      </c>
      <c r="P84" s="294">
        <f>P73+P76+P79-P80-P81+P82-P83</f>
        <v>0</v>
      </c>
      <c r="Q84" s="296" t="e">
        <f t="shared" si="10"/>
        <v>#DIV/0!</v>
      </c>
    </row>
    <row r="87" spans="2:17" ht="13.5" customHeight="1" x14ac:dyDescent="0.35">
      <c r="B87" s="297" t="s">
        <v>112</v>
      </c>
    </row>
    <row r="88" spans="2:17" ht="13.5" customHeight="1" thickBot="1" x14ac:dyDescent="0.3">
      <c r="B88" s="176" t="s">
        <v>1356</v>
      </c>
    </row>
    <row r="89" spans="2:17" ht="13.5" customHeight="1" thickBot="1" x14ac:dyDescent="0.3">
      <c r="D89" s="179">
        <f t="shared" ref="D89:Q89" si="14">D57</f>
        <v>44561</v>
      </c>
      <c r="E89" s="272" t="str">
        <f t="shared" si="14"/>
        <v>%</v>
      </c>
      <c r="F89" s="180">
        <f t="shared" si="14"/>
        <v>44926</v>
      </c>
      <c r="G89" s="272" t="str">
        <f t="shared" si="14"/>
        <v>%</v>
      </c>
      <c r="H89" s="180">
        <f t="shared" si="14"/>
        <v>45291</v>
      </c>
      <c r="I89" s="273" t="str">
        <f t="shared" si="14"/>
        <v>%</v>
      </c>
      <c r="J89" s="179">
        <f t="shared" si="14"/>
        <v>45657</v>
      </c>
      <c r="K89" s="272" t="str">
        <f t="shared" si="14"/>
        <v>%</v>
      </c>
      <c r="L89" s="180">
        <f t="shared" si="14"/>
        <v>46022</v>
      </c>
      <c r="M89" s="272" t="str">
        <f t="shared" si="14"/>
        <v>%</v>
      </c>
      <c r="N89" s="180">
        <f t="shared" si="14"/>
        <v>46387</v>
      </c>
      <c r="O89" s="273" t="str">
        <f t="shared" si="14"/>
        <v>%</v>
      </c>
      <c r="P89" s="180">
        <f t="shared" si="14"/>
        <v>46752</v>
      </c>
      <c r="Q89" s="273" t="str">
        <f t="shared" si="14"/>
        <v>%</v>
      </c>
    </row>
    <row r="90" spans="2:17" ht="4.5" customHeight="1" thickBot="1" x14ac:dyDescent="0.3">
      <c r="D90" s="274"/>
      <c r="E90" s="275"/>
      <c r="F90" s="274"/>
      <c r="G90" s="275"/>
      <c r="H90" s="274"/>
      <c r="I90" s="275"/>
      <c r="J90" s="274"/>
      <c r="K90" s="275"/>
      <c r="L90" s="274"/>
      <c r="M90" s="275"/>
      <c r="N90" s="274"/>
      <c r="O90" s="275"/>
      <c r="P90" s="274"/>
      <c r="Q90" s="275"/>
    </row>
    <row r="91" spans="2:17" ht="13.5" customHeight="1" x14ac:dyDescent="0.25">
      <c r="B91" s="216" t="s">
        <v>113</v>
      </c>
      <c r="D91" s="298"/>
      <c r="E91" s="299" t="e">
        <f>D91/D$64</f>
        <v>#DIV/0!</v>
      </c>
      <c r="F91" s="300"/>
      <c r="G91" s="299" t="e">
        <f>F91/F$64</f>
        <v>#DIV/0!</v>
      </c>
      <c r="H91" s="300"/>
      <c r="I91" s="301" t="e">
        <f>H91/H$64</f>
        <v>#DIV/0!</v>
      </c>
      <c r="J91" s="298"/>
      <c r="K91" s="299" t="e">
        <f>J91/J$64</f>
        <v>#DIV/0!</v>
      </c>
      <c r="L91" s="300"/>
      <c r="M91" s="299" t="e">
        <f>L91/L$64</f>
        <v>#DIV/0!</v>
      </c>
      <c r="N91" s="300"/>
      <c r="O91" s="301" t="e">
        <f>N91/N$64</f>
        <v>#DIV/0!</v>
      </c>
      <c r="P91" s="300"/>
      <c r="Q91" s="301" t="e">
        <f>P91/P$64</f>
        <v>#DIV/0!</v>
      </c>
    </row>
    <row r="92" spans="2:17" ht="13.5" customHeight="1" thickBot="1" x14ac:dyDescent="0.3">
      <c r="B92" s="302" t="s">
        <v>114</v>
      </c>
      <c r="D92" s="303"/>
      <c r="E92" s="304" t="e">
        <f>D92/D$64</f>
        <v>#DIV/0!</v>
      </c>
      <c r="F92" s="305"/>
      <c r="G92" s="304" t="e">
        <f>F92/F$64</f>
        <v>#DIV/0!</v>
      </c>
      <c r="H92" s="305"/>
      <c r="I92" s="306" t="e">
        <f>H92/H$64</f>
        <v>#DIV/0!</v>
      </c>
      <c r="J92" s="303"/>
      <c r="K92" s="304" t="e">
        <f>J92/J$64</f>
        <v>#DIV/0!</v>
      </c>
      <c r="L92" s="305"/>
      <c r="M92" s="304" t="e">
        <f>L92/L$64</f>
        <v>#DIV/0!</v>
      </c>
      <c r="N92" s="305"/>
      <c r="O92" s="306" t="e">
        <f>N92/N$64</f>
        <v>#DIV/0!</v>
      </c>
      <c r="P92" s="305"/>
      <c r="Q92" s="306" t="e">
        <f>P92/P$64</f>
        <v>#DIV/0!</v>
      </c>
    </row>
    <row r="93" spans="2:17" ht="13.5" customHeight="1" thickBot="1" x14ac:dyDescent="0.3"/>
    <row r="94" spans="2:17" ht="13.5" customHeight="1" thickBot="1" x14ac:dyDescent="0.3">
      <c r="B94" s="307" t="s">
        <v>115</v>
      </c>
      <c r="D94" s="179">
        <f>D57</f>
        <v>44561</v>
      </c>
      <c r="E94" s="272" t="s">
        <v>86</v>
      </c>
      <c r="F94" s="180">
        <f>F57</f>
        <v>44926</v>
      </c>
      <c r="G94" s="272" t="s">
        <v>86</v>
      </c>
      <c r="H94" s="180">
        <f>H57</f>
        <v>45291</v>
      </c>
      <c r="I94" s="273" t="s">
        <v>86</v>
      </c>
      <c r="J94" s="179">
        <f>J57</f>
        <v>45657</v>
      </c>
      <c r="K94" s="272" t="s">
        <v>86</v>
      </c>
      <c r="L94" s="180">
        <f>L57</f>
        <v>46022</v>
      </c>
      <c r="M94" s="272" t="s">
        <v>86</v>
      </c>
      <c r="N94" s="180">
        <f>N57</f>
        <v>46387</v>
      </c>
      <c r="O94" s="273" t="s">
        <v>86</v>
      </c>
      <c r="P94" s="180">
        <f>P57</f>
        <v>46752</v>
      </c>
      <c r="Q94" s="273" t="s">
        <v>86</v>
      </c>
    </row>
    <row r="95" spans="2:17" ht="4.5" customHeight="1" thickBot="1" x14ac:dyDescent="0.3"/>
    <row r="96" spans="2:17" ht="13.5" customHeight="1" x14ac:dyDescent="0.25">
      <c r="B96" s="182" t="s">
        <v>116</v>
      </c>
      <c r="D96" s="308">
        <f>D59</f>
        <v>0</v>
      </c>
      <c r="E96" s="309" t="e">
        <f>D96/D$64</f>
        <v>#DIV/0!</v>
      </c>
      <c r="F96" s="310">
        <f>F59</f>
        <v>0</v>
      </c>
      <c r="G96" s="309" t="e">
        <f>F96/F$64</f>
        <v>#DIV/0!</v>
      </c>
      <c r="H96" s="310">
        <f>H59</f>
        <v>0</v>
      </c>
      <c r="I96" s="311" t="e">
        <f t="shared" ref="I96:I104" si="15">H96/H$64</f>
        <v>#DIV/0!</v>
      </c>
      <c r="J96" s="308">
        <f>J59</f>
        <v>0</v>
      </c>
      <c r="K96" s="309" t="e">
        <f>J96/J$64</f>
        <v>#DIV/0!</v>
      </c>
      <c r="L96" s="310">
        <f>L59</f>
        <v>0</v>
      </c>
      <c r="M96" s="309" t="e">
        <f>L96/L$64</f>
        <v>#DIV/0!</v>
      </c>
      <c r="N96" s="310">
        <f>N59</f>
        <v>0</v>
      </c>
      <c r="O96" s="311" t="e">
        <f t="shared" ref="O96:O104" si="16">N96/N$64</f>
        <v>#DIV/0!</v>
      </c>
      <c r="P96" s="310">
        <f>P59</f>
        <v>0</v>
      </c>
      <c r="Q96" s="311" t="e">
        <f t="shared" ref="Q96:Q104" si="17">P96/P$64</f>
        <v>#DIV/0!</v>
      </c>
    </row>
    <row r="97" spans="2:24" ht="13.5" customHeight="1" x14ac:dyDescent="0.25">
      <c r="B97" s="203" t="s">
        <v>117</v>
      </c>
      <c r="D97" s="312">
        <f>D96+D91+D92</f>
        <v>0</v>
      </c>
      <c r="E97" s="313" t="e">
        <f t="shared" ref="E97:G104" si="18">D97/D$64</f>
        <v>#DIV/0!</v>
      </c>
      <c r="F97" s="314">
        <f>F96+F91+F92</f>
        <v>0</v>
      </c>
      <c r="G97" s="313" t="e">
        <f>F97/F$64</f>
        <v>#DIV/0!</v>
      </c>
      <c r="H97" s="314">
        <f>H96+H91+H92</f>
        <v>0</v>
      </c>
      <c r="I97" s="315" t="e">
        <f t="shared" si="15"/>
        <v>#DIV/0!</v>
      </c>
      <c r="J97" s="312">
        <f>J96+J91+J92</f>
        <v>0</v>
      </c>
      <c r="K97" s="313" t="e">
        <f t="shared" ref="K97:K104" si="19">J97/J$64</f>
        <v>#DIV/0!</v>
      </c>
      <c r="L97" s="314">
        <f>L96+L91+L92</f>
        <v>0</v>
      </c>
      <c r="M97" s="313" t="e">
        <f>L97/L$64</f>
        <v>#DIV/0!</v>
      </c>
      <c r="N97" s="314">
        <f>N96+N91+N92</f>
        <v>0</v>
      </c>
      <c r="O97" s="315" t="e">
        <f t="shared" si="16"/>
        <v>#DIV/0!</v>
      </c>
      <c r="P97" s="314">
        <f>P96+P91+P92</f>
        <v>0</v>
      </c>
      <c r="Q97" s="315" t="e">
        <f t="shared" si="17"/>
        <v>#DIV/0!</v>
      </c>
    </row>
    <row r="98" spans="2:24" ht="13.5" customHeight="1" x14ac:dyDescent="0.25">
      <c r="B98" s="192" t="s">
        <v>118</v>
      </c>
      <c r="D98" s="312">
        <f>D59-D65</f>
        <v>0</v>
      </c>
      <c r="E98" s="313" t="e">
        <f t="shared" si="18"/>
        <v>#DIV/0!</v>
      </c>
      <c r="F98" s="314">
        <f>F59-F65</f>
        <v>0</v>
      </c>
      <c r="G98" s="313" t="e">
        <f t="shared" si="18"/>
        <v>#DIV/0!</v>
      </c>
      <c r="H98" s="314">
        <f>H59-H65</f>
        <v>0</v>
      </c>
      <c r="I98" s="315" t="e">
        <f t="shared" si="15"/>
        <v>#DIV/0!</v>
      </c>
      <c r="J98" s="312">
        <f>J59-J65</f>
        <v>0</v>
      </c>
      <c r="K98" s="313" t="e">
        <f t="shared" si="19"/>
        <v>#DIV/0!</v>
      </c>
      <c r="L98" s="314">
        <f>L59-L65</f>
        <v>0</v>
      </c>
      <c r="M98" s="313" t="e">
        <f t="shared" ref="M98:M104" si="20">L98/L$64</f>
        <v>#DIV/0!</v>
      </c>
      <c r="N98" s="314">
        <f>N59-N65</f>
        <v>0</v>
      </c>
      <c r="O98" s="315" t="e">
        <f t="shared" si="16"/>
        <v>#DIV/0!</v>
      </c>
      <c r="P98" s="314">
        <f>P59-P65</f>
        <v>0</v>
      </c>
      <c r="Q98" s="315" t="e">
        <f t="shared" si="17"/>
        <v>#DIV/0!</v>
      </c>
    </row>
    <row r="99" spans="2:24" ht="13.5" customHeight="1" x14ac:dyDescent="0.25">
      <c r="B99" s="192" t="s">
        <v>119</v>
      </c>
      <c r="D99" s="312">
        <f>D98+D91+D92-D66</f>
        <v>0</v>
      </c>
      <c r="E99" s="313" t="e">
        <f t="shared" si="18"/>
        <v>#DIV/0!</v>
      </c>
      <c r="F99" s="314">
        <f>F98+F91+F92-F66</f>
        <v>0</v>
      </c>
      <c r="G99" s="313" t="e">
        <f t="shared" si="18"/>
        <v>#DIV/0!</v>
      </c>
      <c r="H99" s="314">
        <f>H98+H91+H92-H66</f>
        <v>0</v>
      </c>
      <c r="I99" s="315" t="e">
        <f t="shared" si="15"/>
        <v>#DIV/0!</v>
      </c>
      <c r="J99" s="312">
        <f>J98+J91+J92-J66</f>
        <v>0</v>
      </c>
      <c r="K99" s="313" t="e">
        <f t="shared" si="19"/>
        <v>#DIV/0!</v>
      </c>
      <c r="L99" s="314">
        <f>L98+L91+L92-L66</f>
        <v>0</v>
      </c>
      <c r="M99" s="313" t="e">
        <f t="shared" si="20"/>
        <v>#DIV/0!</v>
      </c>
      <c r="N99" s="314">
        <f>N98+N91+N92-N66</f>
        <v>0</v>
      </c>
      <c r="O99" s="315" t="e">
        <f t="shared" si="16"/>
        <v>#DIV/0!</v>
      </c>
      <c r="P99" s="314">
        <f>P98+P91+P92-P66</f>
        <v>0</v>
      </c>
      <c r="Q99" s="315" t="e">
        <f t="shared" si="17"/>
        <v>#DIV/0!</v>
      </c>
    </row>
    <row r="100" spans="2:24" ht="13.5" customHeight="1" x14ac:dyDescent="0.25">
      <c r="B100" s="192" t="s">
        <v>120</v>
      </c>
      <c r="D100" s="312">
        <f>D99+D60+D61-D67-D68-D69</f>
        <v>0</v>
      </c>
      <c r="E100" s="313" t="e">
        <f t="shared" si="18"/>
        <v>#DIV/0!</v>
      </c>
      <c r="F100" s="314">
        <f>F99+F60+F61-F67-F68-F69</f>
        <v>0</v>
      </c>
      <c r="G100" s="313" t="e">
        <f t="shared" si="18"/>
        <v>#DIV/0!</v>
      </c>
      <c r="H100" s="314">
        <f>H99+H60+H61-H67-H68-H69</f>
        <v>0</v>
      </c>
      <c r="I100" s="315" t="e">
        <f t="shared" si="15"/>
        <v>#DIV/0!</v>
      </c>
      <c r="J100" s="312">
        <f>J99+J60+J61-J67-J68-J69</f>
        <v>0</v>
      </c>
      <c r="K100" s="313" t="e">
        <f t="shared" si="19"/>
        <v>#DIV/0!</v>
      </c>
      <c r="L100" s="314">
        <f>L99+L60+L61-L67-L68-L69</f>
        <v>0</v>
      </c>
      <c r="M100" s="313" t="e">
        <f t="shared" si="20"/>
        <v>#DIV/0!</v>
      </c>
      <c r="N100" s="314">
        <f>N99+N60+N61-N67-N68-N69</f>
        <v>0</v>
      </c>
      <c r="O100" s="315" t="e">
        <f t="shared" si="16"/>
        <v>#DIV/0!</v>
      </c>
      <c r="P100" s="314">
        <f>P99+P60+P61-P67-P68-P69</f>
        <v>0</v>
      </c>
      <c r="Q100" s="315" t="e">
        <f t="shared" si="17"/>
        <v>#DIV/0!</v>
      </c>
    </row>
    <row r="101" spans="2:24" ht="13.5" customHeight="1" x14ac:dyDescent="0.25">
      <c r="B101" s="192" t="s">
        <v>100</v>
      </c>
      <c r="D101" s="316">
        <f>D73</f>
        <v>0</v>
      </c>
      <c r="E101" s="313" t="e">
        <f t="shared" si="18"/>
        <v>#DIV/0!</v>
      </c>
      <c r="F101" s="317">
        <f>F73</f>
        <v>0</v>
      </c>
      <c r="G101" s="313" t="e">
        <f t="shared" si="18"/>
        <v>#DIV/0!</v>
      </c>
      <c r="H101" s="317">
        <f>H73</f>
        <v>0</v>
      </c>
      <c r="I101" s="315" t="e">
        <f t="shared" si="15"/>
        <v>#DIV/0!</v>
      </c>
      <c r="J101" s="316">
        <f>J73</f>
        <v>0</v>
      </c>
      <c r="K101" s="313" t="e">
        <f t="shared" si="19"/>
        <v>#DIV/0!</v>
      </c>
      <c r="L101" s="317">
        <f>L73</f>
        <v>0</v>
      </c>
      <c r="M101" s="313" t="e">
        <f t="shared" si="20"/>
        <v>#DIV/0!</v>
      </c>
      <c r="N101" s="317">
        <f>N73</f>
        <v>0</v>
      </c>
      <c r="O101" s="315" t="e">
        <f t="shared" si="16"/>
        <v>#DIV/0!</v>
      </c>
      <c r="P101" s="317">
        <f>P73</f>
        <v>0</v>
      </c>
      <c r="Q101" s="315" t="e">
        <f t="shared" si="17"/>
        <v>#DIV/0!</v>
      </c>
    </row>
    <row r="102" spans="2:24" ht="13.5" customHeight="1" x14ac:dyDescent="0.25">
      <c r="B102" s="192" t="s">
        <v>103</v>
      </c>
      <c r="D102" s="312">
        <f>D76</f>
        <v>0</v>
      </c>
      <c r="E102" s="313" t="e">
        <f t="shared" si="18"/>
        <v>#DIV/0!</v>
      </c>
      <c r="F102" s="314">
        <f>F76</f>
        <v>0</v>
      </c>
      <c r="G102" s="313" t="e">
        <f t="shared" si="18"/>
        <v>#DIV/0!</v>
      </c>
      <c r="H102" s="314">
        <f>H76</f>
        <v>0</v>
      </c>
      <c r="I102" s="315" t="e">
        <f t="shared" si="15"/>
        <v>#DIV/0!</v>
      </c>
      <c r="J102" s="312">
        <f>J76</f>
        <v>0</v>
      </c>
      <c r="K102" s="313" t="e">
        <f t="shared" si="19"/>
        <v>#DIV/0!</v>
      </c>
      <c r="L102" s="314">
        <f>L76</f>
        <v>0</v>
      </c>
      <c r="M102" s="313" t="e">
        <f t="shared" si="20"/>
        <v>#DIV/0!</v>
      </c>
      <c r="N102" s="314">
        <f>N76</f>
        <v>0</v>
      </c>
      <c r="O102" s="315" t="e">
        <f t="shared" si="16"/>
        <v>#DIV/0!</v>
      </c>
      <c r="P102" s="314">
        <f>P76</f>
        <v>0</v>
      </c>
      <c r="Q102" s="315" t="e">
        <f t="shared" si="17"/>
        <v>#DIV/0!</v>
      </c>
    </row>
    <row r="103" spans="2:24" ht="13.5" customHeight="1" x14ac:dyDescent="0.25">
      <c r="B103" s="192" t="s">
        <v>106</v>
      </c>
      <c r="D103" s="312">
        <f>D79</f>
        <v>0</v>
      </c>
      <c r="E103" s="313" t="e">
        <f t="shared" si="18"/>
        <v>#DIV/0!</v>
      </c>
      <c r="F103" s="314">
        <f>F79</f>
        <v>0</v>
      </c>
      <c r="G103" s="313" t="e">
        <f t="shared" si="18"/>
        <v>#DIV/0!</v>
      </c>
      <c r="H103" s="314">
        <f>H79</f>
        <v>0</v>
      </c>
      <c r="I103" s="315" t="e">
        <f t="shared" si="15"/>
        <v>#DIV/0!</v>
      </c>
      <c r="J103" s="312">
        <f>J79</f>
        <v>0</v>
      </c>
      <c r="K103" s="313" t="e">
        <f t="shared" si="19"/>
        <v>#DIV/0!</v>
      </c>
      <c r="L103" s="314">
        <f>L79</f>
        <v>0</v>
      </c>
      <c r="M103" s="313" t="e">
        <f t="shared" si="20"/>
        <v>#DIV/0!</v>
      </c>
      <c r="N103" s="314">
        <f>N79</f>
        <v>0</v>
      </c>
      <c r="O103" s="315" t="e">
        <f t="shared" si="16"/>
        <v>#DIV/0!</v>
      </c>
      <c r="P103" s="314">
        <f>P79</f>
        <v>0</v>
      </c>
      <c r="Q103" s="315" t="e">
        <f t="shared" si="17"/>
        <v>#DIV/0!</v>
      </c>
    </row>
    <row r="104" spans="2:24" ht="13.5" customHeight="1" thickBot="1" x14ac:dyDescent="0.3">
      <c r="B104" s="318" t="s">
        <v>71</v>
      </c>
      <c r="D104" s="319">
        <f>D84</f>
        <v>0</v>
      </c>
      <c r="E104" s="320" t="e">
        <f t="shared" si="18"/>
        <v>#DIV/0!</v>
      </c>
      <c r="F104" s="321">
        <f>F84</f>
        <v>0</v>
      </c>
      <c r="G104" s="320" t="e">
        <f t="shared" si="18"/>
        <v>#DIV/0!</v>
      </c>
      <c r="H104" s="321">
        <f>H84</f>
        <v>0</v>
      </c>
      <c r="I104" s="322" t="e">
        <f t="shared" si="15"/>
        <v>#DIV/0!</v>
      </c>
      <c r="J104" s="319">
        <f>J84</f>
        <v>0</v>
      </c>
      <c r="K104" s="320" t="e">
        <f t="shared" si="19"/>
        <v>#DIV/0!</v>
      </c>
      <c r="L104" s="321">
        <f>L84</f>
        <v>0</v>
      </c>
      <c r="M104" s="320" t="e">
        <f t="shared" si="20"/>
        <v>#DIV/0!</v>
      </c>
      <c r="N104" s="321">
        <f>N84</f>
        <v>0</v>
      </c>
      <c r="O104" s="322" t="e">
        <f t="shared" si="16"/>
        <v>#DIV/0!</v>
      </c>
      <c r="P104" s="321">
        <f>P84</f>
        <v>0</v>
      </c>
      <c r="Q104" s="322" t="e">
        <f t="shared" si="17"/>
        <v>#DIV/0!</v>
      </c>
    </row>
    <row r="106" spans="2:24" ht="13.5" customHeight="1" thickBot="1" x14ac:dyDescent="0.3">
      <c r="B106" s="176" t="s">
        <v>121</v>
      </c>
    </row>
    <row r="107" spans="2:24" ht="13.5" customHeight="1" thickBot="1" x14ac:dyDescent="0.3">
      <c r="D107" s="179">
        <f>D94</f>
        <v>44561</v>
      </c>
      <c r="E107" s="272" t="s">
        <v>86</v>
      </c>
      <c r="F107" s="180">
        <f>F94</f>
        <v>44926</v>
      </c>
      <c r="G107" s="272" t="s">
        <v>86</v>
      </c>
      <c r="H107" s="180">
        <f>H94</f>
        <v>45291</v>
      </c>
      <c r="I107" s="273" t="s">
        <v>86</v>
      </c>
      <c r="J107" s="179">
        <f>J94</f>
        <v>45657</v>
      </c>
      <c r="K107" s="272" t="s">
        <v>86</v>
      </c>
      <c r="L107" s="180">
        <f>L94</f>
        <v>46022</v>
      </c>
      <c r="M107" s="272" t="s">
        <v>86</v>
      </c>
      <c r="N107" s="180">
        <f>N94</f>
        <v>46387</v>
      </c>
      <c r="O107" s="273" t="s">
        <v>86</v>
      </c>
      <c r="P107" s="180">
        <f>P94</f>
        <v>46752</v>
      </c>
      <c r="Q107" s="273" t="s">
        <v>86</v>
      </c>
    </row>
    <row r="108" spans="2:24" ht="13.5" customHeight="1" thickBot="1" x14ac:dyDescent="0.3">
      <c r="B108" s="323" t="s">
        <v>122</v>
      </c>
      <c r="D108" s="324"/>
      <c r="E108" s="325" t="e">
        <f t="shared" ref="E108:E115" si="21">D108/D$64</f>
        <v>#DIV/0!</v>
      </c>
      <c r="F108" s="326"/>
      <c r="G108" s="325" t="e">
        <f t="shared" ref="G108:G115" si="22">F108/F$64</f>
        <v>#DIV/0!</v>
      </c>
      <c r="H108" s="326"/>
      <c r="I108" s="327" t="e">
        <f t="shared" ref="I108:I115" si="23">H108/H$64</f>
        <v>#DIV/0!</v>
      </c>
      <c r="J108" s="324"/>
      <c r="K108" s="325" t="e">
        <f t="shared" ref="K108:K113" si="24">J108/J$64</f>
        <v>#DIV/0!</v>
      </c>
      <c r="L108" s="326"/>
      <c r="M108" s="325" t="e">
        <f t="shared" ref="M108:M115" si="25">L108/L$64</f>
        <v>#DIV/0!</v>
      </c>
      <c r="N108" s="326"/>
      <c r="O108" s="327" t="e">
        <f t="shared" ref="O108:O115" si="26">N108/N$64</f>
        <v>#DIV/0!</v>
      </c>
      <c r="P108" s="326"/>
      <c r="Q108" s="327" t="e">
        <f t="shared" ref="Q108:Q115" si="27">P108/P$64</f>
        <v>#DIV/0!</v>
      </c>
      <c r="S108" s="328" t="s">
        <v>123</v>
      </c>
      <c r="T108" s="329"/>
      <c r="U108" s="329"/>
      <c r="V108" s="329"/>
      <c r="W108" s="329"/>
      <c r="X108" s="330"/>
    </row>
    <row r="109" spans="2:24" ht="13.5" customHeight="1" thickBot="1" x14ac:dyDescent="0.3">
      <c r="B109" s="323" t="s">
        <v>124</v>
      </c>
      <c r="D109" s="324"/>
      <c r="E109" s="325" t="e">
        <f t="shared" si="21"/>
        <v>#DIV/0!</v>
      </c>
      <c r="F109" s="326"/>
      <c r="G109" s="325" t="e">
        <f t="shared" si="22"/>
        <v>#DIV/0!</v>
      </c>
      <c r="H109" s="326"/>
      <c r="I109" s="327" t="e">
        <f t="shared" si="23"/>
        <v>#DIV/0!</v>
      </c>
      <c r="J109" s="324"/>
      <c r="K109" s="325" t="e">
        <f t="shared" si="24"/>
        <v>#DIV/0!</v>
      </c>
      <c r="L109" s="326"/>
      <c r="M109" s="325" t="e">
        <f t="shared" si="25"/>
        <v>#DIV/0!</v>
      </c>
      <c r="N109" s="326"/>
      <c r="O109" s="327" t="e">
        <f t="shared" si="26"/>
        <v>#DIV/0!</v>
      </c>
      <c r="P109" s="326"/>
      <c r="Q109" s="327" t="e">
        <f t="shared" si="27"/>
        <v>#DIV/0!</v>
      </c>
      <c r="S109" s="331"/>
      <c r="T109" s="332"/>
      <c r="U109" s="332"/>
      <c r="V109" s="332"/>
      <c r="W109" s="332"/>
      <c r="X109" s="333"/>
    </row>
    <row r="110" spans="2:24" ht="13.5" customHeight="1" thickBot="1" x14ac:dyDescent="0.3">
      <c r="B110" s="323" t="s">
        <v>125</v>
      </c>
      <c r="D110" s="324"/>
      <c r="E110" s="325" t="e">
        <f t="shared" si="21"/>
        <v>#DIV/0!</v>
      </c>
      <c r="F110" s="326"/>
      <c r="G110" s="325" t="e">
        <f t="shared" si="22"/>
        <v>#DIV/0!</v>
      </c>
      <c r="H110" s="326"/>
      <c r="I110" s="327" t="e">
        <f t="shared" si="23"/>
        <v>#DIV/0!</v>
      </c>
      <c r="J110" s="324"/>
      <c r="K110" s="325" t="e">
        <f t="shared" si="24"/>
        <v>#DIV/0!</v>
      </c>
      <c r="L110" s="326"/>
      <c r="M110" s="325" t="e">
        <f t="shared" si="25"/>
        <v>#DIV/0!</v>
      </c>
      <c r="N110" s="326"/>
      <c r="O110" s="327" t="e">
        <f t="shared" si="26"/>
        <v>#DIV/0!</v>
      </c>
      <c r="P110" s="326"/>
      <c r="Q110" s="327" t="e">
        <f t="shared" si="27"/>
        <v>#DIV/0!</v>
      </c>
      <c r="S110" s="331"/>
      <c r="T110" s="332"/>
      <c r="U110" s="332"/>
      <c r="V110" s="332"/>
      <c r="W110" s="332"/>
      <c r="X110" s="333"/>
    </row>
    <row r="111" spans="2:24" ht="13.5" customHeight="1" thickBot="1" x14ac:dyDescent="0.3">
      <c r="B111" s="216" t="s">
        <v>126</v>
      </c>
      <c r="D111" s="298"/>
      <c r="E111" s="309" t="e">
        <f t="shared" si="21"/>
        <v>#DIV/0!</v>
      </c>
      <c r="F111" s="300"/>
      <c r="G111" s="309" t="e">
        <f t="shared" si="22"/>
        <v>#DIV/0!</v>
      </c>
      <c r="H111" s="300"/>
      <c r="I111" s="311" t="e">
        <f t="shared" si="23"/>
        <v>#DIV/0!</v>
      </c>
      <c r="J111" s="298"/>
      <c r="K111" s="309" t="e">
        <f t="shared" si="24"/>
        <v>#DIV/0!</v>
      </c>
      <c r="L111" s="300"/>
      <c r="M111" s="309" t="e">
        <f t="shared" si="25"/>
        <v>#DIV/0!</v>
      </c>
      <c r="N111" s="300"/>
      <c r="O111" s="311" t="e">
        <f t="shared" si="26"/>
        <v>#DIV/0!</v>
      </c>
      <c r="P111" s="300"/>
      <c r="Q111" s="311" t="e">
        <f t="shared" si="27"/>
        <v>#DIV/0!</v>
      </c>
      <c r="S111" s="334"/>
      <c r="T111" s="335"/>
      <c r="U111" s="335"/>
      <c r="V111" s="335"/>
      <c r="W111" s="335"/>
      <c r="X111" s="336"/>
    </row>
    <row r="112" spans="2:24" ht="13.5" customHeight="1" thickBot="1" x14ac:dyDescent="0.3">
      <c r="B112" s="302" t="s">
        <v>127</v>
      </c>
      <c r="D112" s="303"/>
      <c r="E112" s="320" t="e">
        <f t="shared" si="21"/>
        <v>#DIV/0!</v>
      </c>
      <c r="F112" s="305"/>
      <c r="G112" s="320" t="e">
        <f t="shared" si="22"/>
        <v>#DIV/0!</v>
      </c>
      <c r="H112" s="305"/>
      <c r="I112" s="322" t="e">
        <f t="shared" si="23"/>
        <v>#DIV/0!</v>
      </c>
      <c r="J112" s="303"/>
      <c r="K112" s="320" t="e">
        <f t="shared" si="24"/>
        <v>#DIV/0!</v>
      </c>
      <c r="L112" s="305"/>
      <c r="M112" s="320" t="e">
        <f t="shared" si="25"/>
        <v>#DIV/0!</v>
      </c>
      <c r="N112" s="305"/>
      <c r="O112" s="322" t="e">
        <f t="shared" si="26"/>
        <v>#DIV/0!</v>
      </c>
      <c r="P112" s="305"/>
      <c r="Q112" s="322" t="e">
        <f t="shared" si="27"/>
        <v>#DIV/0!</v>
      </c>
    </row>
    <row r="113" spans="2:17" ht="13.5" customHeight="1" x14ac:dyDescent="0.25">
      <c r="B113" s="216" t="s">
        <v>128</v>
      </c>
      <c r="D113" s="298"/>
      <c r="E113" s="309" t="e">
        <f t="shared" si="21"/>
        <v>#DIV/0!</v>
      </c>
      <c r="F113" s="300"/>
      <c r="G113" s="309" t="e">
        <f t="shared" si="22"/>
        <v>#DIV/0!</v>
      </c>
      <c r="H113" s="300"/>
      <c r="I113" s="311" t="e">
        <f t="shared" si="23"/>
        <v>#DIV/0!</v>
      </c>
      <c r="J113" s="298"/>
      <c r="K113" s="309" t="e">
        <f t="shared" si="24"/>
        <v>#DIV/0!</v>
      </c>
      <c r="L113" s="300"/>
      <c r="M113" s="309" t="e">
        <f t="shared" si="25"/>
        <v>#DIV/0!</v>
      </c>
      <c r="N113" s="300"/>
      <c r="O113" s="311" t="e">
        <f t="shared" si="26"/>
        <v>#DIV/0!</v>
      </c>
      <c r="P113" s="300"/>
      <c r="Q113" s="311" t="e">
        <f t="shared" si="27"/>
        <v>#DIV/0!</v>
      </c>
    </row>
    <row r="114" spans="2:17" ht="13.5" customHeight="1" x14ac:dyDescent="0.25">
      <c r="B114" s="226" t="s">
        <v>129</v>
      </c>
      <c r="D114" s="337"/>
      <c r="E114" s="313" t="e">
        <f t="shared" si="21"/>
        <v>#DIV/0!</v>
      </c>
      <c r="F114" s="338"/>
      <c r="G114" s="313" t="e">
        <f t="shared" si="22"/>
        <v>#DIV/0!</v>
      </c>
      <c r="H114" s="338"/>
      <c r="I114" s="315" t="e">
        <f t="shared" si="23"/>
        <v>#DIV/0!</v>
      </c>
      <c r="J114" s="337"/>
      <c r="K114" s="313" t="e">
        <f>J114/J$64</f>
        <v>#DIV/0!</v>
      </c>
      <c r="L114" s="338"/>
      <c r="M114" s="313" t="e">
        <f t="shared" si="25"/>
        <v>#DIV/0!</v>
      </c>
      <c r="N114" s="338"/>
      <c r="O114" s="315" t="e">
        <f t="shared" si="26"/>
        <v>#DIV/0!</v>
      </c>
      <c r="P114" s="338"/>
      <c r="Q114" s="315" t="e">
        <f t="shared" si="27"/>
        <v>#DIV/0!</v>
      </c>
    </row>
    <row r="115" spans="2:17" ht="13.5" customHeight="1" thickBot="1" x14ac:dyDescent="0.3">
      <c r="B115" s="302" t="s">
        <v>130</v>
      </c>
      <c r="D115" s="303"/>
      <c r="E115" s="320" t="e">
        <f t="shared" si="21"/>
        <v>#DIV/0!</v>
      </c>
      <c r="F115" s="305"/>
      <c r="G115" s="320" t="e">
        <f t="shared" si="22"/>
        <v>#DIV/0!</v>
      </c>
      <c r="H115" s="305"/>
      <c r="I115" s="322" t="e">
        <f t="shared" si="23"/>
        <v>#DIV/0!</v>
      </c>
      <c r="J115" s="303"/>
      <c r="K115" s="320" t="e">
        <f>J115/J$64</f>
        <v>#DIV/0!</v>
      </c>
      <c r="L115" s="305"/>
      <c r="M115" s="320" t="e">
        <f t="shared" si="25"/>
        <v>#DIV/0!</v>
      </c>
      <c r="N115" s="305"/>
      <c r="O115" s="322" t="e">
        <f t="shared" si="26"/>
        <v>#DIV/0!</v>
      </c>
      <c r="P115" s="305"/>
      <c r="Q115" s="322" t="e">
        <f t="shared" si="27"/>
        <v>#DIV/0!</v>
      </c>
    </row>
    <row r="116" spans="2:17" ht="13.5" customHeight="1" thickBot="1" x14ac:dyDescent="0.3">
      <c r="D116" s="339"/>
      <c r="E116" s="340"/>
      <c r="F116" s="339"/>
      <c r="G116" s="340"/>
      <c r="H116" s="339"/>
      <c r="I116" s="340"/>
      <c r="J116" s="339"/>
      <c r="K116" s="340"/>
      <c r="L116" s="339"/>
      <c r="M116" s="340"/>
      <c r="N116" s="339"/>
      <c r="O116" s="340"/>
      <c r="P116" s="339"/>
      <c r="Q116" s="340"/>
    </row>
    <row r="117" spans="2:17" ht="13.5" customHeight="1" thickBot="1" x14ac:dyDescent="0.35">
      <c r="B117" s="341" t="s">
        <v>131</v>
      </c>
      <c r="D117" s="342">
        <f>D104+D70-D108+D109-D110+D111+D112-D113-D114-D115</f>
        <v>0</v>
      </c>
      <c r="E117" s="343" t="e">
        <f>D117/D64</f>
        <v>#DIV/0!</v>
      </c>
      <c r="F117" s="344">
        <f>F104+F70-F108+F109-F110+F111+F112-F113-F114-F115</f>
        <v>0</v>
      </c>
      <c r="G117" s="343" t="e">
        <f>F117/F64</f>
        <v>#DIV/0!</v>
      </c>
      <c r="H117" s="344">
        <f>H104+H70-H108+H109-H110+H111+H112-H113-H114-H115</f>
        <v>0</v>
      </c>
      <c r="I117" s="345" t="e">
        <f>H117/H64</f>
        <v>#DIV/0!</v>
      </c>
      <c r="J117" s="342">
        <f>J104+J70-J108+J109-J110+J111+J112-J113-J114-J115</f>
        <v>0</v>
      </c>
      <c r="K117" s="343" t="e">
        <f>J117/J64</f>
        <v>#DIV/0!</v>
      </c>
      <c r="L117" s="344">
        <f>L104+L70-L108+L109-L110+L111+L112-L113-L114-L115</f>
        <v>0</v>
      </c>
      <c r="M117" s="343" t="e">
        <f>L117/L64</f>
        <v>#DIV/0!</v>
      </c>
      <c r="N117" s="344">
        <f>N104+N70-N108+N109-N110+N111+N112-N113-N114-N115</f>
        <v>0</v>
      </c>
      <c r="O117" s="345" t="e">
        <f>N117/N64</f>
        <v>#DIV/0!</v>
      </c>
      <c r="P117" s="344">
        <f>P104+P70-P108+P109-P110+P111+P112-P113-P114-P115</f>
        <v>0</v>
      </c>
      <c r="Q117" s="345" t="e">
        <f>P117/P64</f>
        <v>#DIV/0!</v>
      </c>
    </row>
  </sheetData>
  <sheetProtection algorithmName="SHA-512" hashValue="oZ8aSICC6waiomT1GRqGFPNCZWgTW/AoBSjcRPLC+3JJgYHFEbZMiJu5q5atCHuvc1msq7k1KTuKSBwtzdx8YQ==" saltValue="oiByvsFC/xYdUP7Gwh/jZw==" spinCount="100000" sheet="1" formatRows="0" selectLockedCells="1"/>
  <mergeCells count="1">
    <mergeCell ref="S108:X111"/>
  </mergeCells>
  <pageMargins left="0.7" right="0.7" top="0.75" bottom="0.75" header="0.3" footer="0.3"/>
  <pageSetup paperSize="9" fitToHeight="0" orientation="landscape" r:id="rId1"/>
  <rowBreaks count="1" manualBreakCount="1">
    <brk id="84" max="8"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BFDC4-5AD0-432F-96CC-B3F1905696D4}">
  <sheetPr codeName="Feuil7">
    <pageSetUpPr fitToPage="1"/>
  </sheetPr>
  <dimension ref="A2:O32"/>
  <sheetViews>
    <sheetView showGridLines="0" workbookViewId="0">
      <selection activeCell="B6" sqref="B6"/>
    </sheetView>
  </sheetViews>
  <sheetFormatPr baseColWidth="10" defaultColWidth="11.44140625" defaultRowHeight="13.8" x14ac:dyDescent="0.25"/>
  <cols>
    <col min="1" max="1" width="4" style="2" customWidth="1"/>
    <col min="2" max="2" width="30.88671875" style="2" customWidth="1"/>
    <col min="3" max="3" width="0" style="2" hidden="1" customWidth="1"/>
    <col min="4" max="6" width="10.6640625" style="2" customWidth="1"/>
    <col min="7" max="7" width="11.44140625" style="2"/>
    <col min="8" max="8" width="12.44140625" style="2" bestFit="1" customWidth="1"/>
    <col min="9" max="14" width="11.44140625" style="2"/>
    <col min="15" max="15" width="11.5546875" style="2" customWidth="1"/>
    <col min="16" max="16384" width="11.44140625" style="2"/>
  </cols>
  <sheetData>
    <row r="2" spans="1:15" ht="15.6" x14ac:dyDescent="0.3">
      <c r="A2" s="346"/>
      <c r="B2" s="347" t="s">
        <v>132</v>
      </c>
      <c r="C2" s="348"/>
      <c r="D2" s="348"/>
      <c r="E2" s="348"/>
      <c r="F2" s="348"/>
      <c r="H2" s="45" t="s">
        <v>1258</v>
      </c>
    </row>
    <row r="3" spans="1:15" x14ac:dyDescent="0.25">
      <c r="A3" s="346"/>
      <c r="B3" s="349"/>
      <c r="C3" s="350"/>
      <c r="D3" s="350"/>
      <c r="E3" s="350"/>
      <c r="F3" s="350"/>
    </row>
    <row r="4" spans="1:15" ht="14.4" thickBot="1" x14ac:dyDescent="0.3">
      <c r="A4" s="346"/>
      <c r="B4" s="351" t="s">
        <v>133</v>
      </c>
      <c r="C4" s="352" t="s">
        <v>134</v>
      </c>
      <c r="D4" s="353">
        <v>2025</v>
      </c>
      <c r="E4" s="353">
        <v>2026</v>
      </c>
      <c r="F4" s="353">
        <v>2027</v>
      </c>
    </row>
    <row r="5" spans="1:15" x14ac:dyDescent="0.25">
      <c r="A5" s="346"/>
      <c r="B5" s="354" t="s">
        <v>135</v>
      </c>
      <c r="C5" s="355"/>
      <c r="D5" s="356">
        <f>SUM(D6:D12)</f>
        <v>0</v>
      </c>
      <c r="E5" s="356">
        <f>SUM(E6:E12)</f>
        <v>0</v>
      </c>
      <c r="F5" s="356">
        <f>SUM(F6:F12)</f>
        <v>0</v>
      </c>
      <c r="H5" s="357" t="s">
        <v>1313</v>
      </c>
      <c r="I5" s="358"/>
      <c r="J5" s="358"/>
      <c r="K5" s="358"/>
      <c r="L5" s="358"/>
      <c r="M5" s="358"/>
      <c r="N5" s="358"/>
      <c r="O5" s="359"/>
    </row>
    <row r="6" spans="1:15" x14ac:dyDescent="0.25">
      <c r="A6" s="346"/>
      <c r="B6" s="360">
        <v>1</v>
      </c>
      <c r="C6" s="361"/>
      <c r="D6" s="362"/>
      <c r="E6" s="362"/>
      <c r="F6" s="362"/>
      <c r="H6" s="363"/>
      <c r="I6" s="364"/>
      <c r="J6" s="364"/>
      <c r="K6" s="364"/>
      <c r="L6" s="364"/>
      <c r="M6" s="364"/>
      <c r="N6" s="364"/>
      <c r="O6" s="365"/>
    </row>
    <row r="7" spans="1:15" x14ac:dyDescent="0.25">
      <c r="A7" s="346"/>
      <c r="B7" s="366">
        <v>2</v>
      </c>
      <c r="C7" s="367"/>
      <c r="D7" s="368"/>
      <c r="E7" s="368"/>
      <c r="F7" s="368"/>
      <c r="H7" s="363"/>
      <c r="I7" s="364"/>
      <c r="J7" s="364"/>
      <c r="K7" s="364"/>
      <c r="L7" s="364"/>
      <c r="M7" s="364"/>
      <c r="N7" s="364"/>
      <c r="O7" s="365"/>
    </row>
    <row r="8" spans="1:15" x14ac:dyDescent="0.25">
      <c r="A8" s="346"/>
      <c r="B8" s="366">
        <v>3</v>
      </c>
      <c r="C8" s="367"/>
      <c r="D8" s="368"/>
      <c r="E8" s="368"/>
      <c r="F8" s="368"/>
      <c r="H8" s="363"/>
      <c r="I8" s="364"/>
      <c r="J8" s="364"/>
      <c r="K8" s="364"/>
      <c r="L8" s="364"/>
      <c r="M8" s="364"/>
      <c r="N8" s="364"/>
      <c r="O8" s="365"/>
    </row>
    <row r="9" spans="1:15" x14ac:dyDescent="0.25">
      <c r="A9" s="346"/>
      <c r="B9" s="366">
        <v>4</v>
      </c>
      <c r="C9" s="367"/>
      <c r="D9" s="368"/>
      <c r="E9" s="368"/>
      <c r="F9" s="368"/>
      <c r="H9" s="363"/>
      <c r="I9" s="364"/>
      <c r="J9" s="364"/>
      <c r="K9" s="364"/>
      <c r="L9" s="364"/>
      <c r="M9" s="364"/>
      <c r="N9" s="364"/>
      <c r="O9" s="365"/>
    </row>
    <row r="10" spans="1:15" x14ac:dyDescent="0.25">
      <c r="A10" s="346"/>
      <c r="B10" s="366">
        <v>5</v>
      </c>
      <c r="C10" s="367"/>
      <c r="D10" s="368"/>
      <c r="E10" s="368"/>
      <c r="F10" s="368"/>
      <c r="H10" s="363"/>
      <c r="I10" s="364"/>
      <c r="J10" s="364"/>
      <c r="K10" s="364"/>
      <c r="L10" s="364"/>
      <c r="M10" s="364"/>
      <c r="N10" s="364"/>
      <c r="O10" s="365"/>
    </row>
    <row r="11" spans="1:15" x14ac:dyDescent="0.25">
      <c r="A11" s="346"/>
      <c r="B11" s="366">
        <v>6</v>
      </c>
      <c r="C11" s="367"/>
      <c r="D11" s="368"/>
      <c r="E11" s="368"/>
      <c r="F11" s="368"/>
      <c r="H11" s="363"/>
      <c r="I11" s="364"/>
      <c r="J11" s="364"/>
      <c r="K11" s="364"/>
      <c r="L11" s="364"/>
      <c r="M11" s="364"/>
      <c r="N11" s="364"/>
      <c r="O11" s="365"/>
    </row>
    <row r="12" spans="1:15" ht="23.4" customHeight="1" x14ac:dyDescent="0.25">
      <c r="A12" s="346"/>
      <c r="B12" s="354" t="s">
        <v>1314</v>
      </c>
      <c r="C12" s="355"/>
      <c r="D12" s="369"/>
      <c r="E12" s="369"/>
      <c r="F12" s="369"/>
      <c r="H12" s="363"/>
      <c r="I12" s="364"/>
      <c r="J12" s="364"/>
      <c r="K12" s="364"/>
      <c r="L12" s="364"/>
      <c r="M12" s="364"/>
      <c r="N12" s="364"/>
      <c r="O12" s="365"/>
    </row>
    <row r="13" spans="1:15" ht="14.4" thickBot="1" x14ac:dyDescent="0.3">
      <c r="A13" s="346"/>
      <c r="B13" s="354" t="s">
        <v>136</v>
      </c>
      <c r="C13" s="355"/>
      <c r="D13" s="369"/>
      <c r="E13" s="369"/>
      <c r="F13" s="369"/>
      <c r="H13" s="370"/>
      <c r="I13" s="371"/>
      <c r="J13" s="371"/>
      <c r="K13" s="371"/>
      <c r="L13" s="371"/>
      <c r="M13" s="371"/>
      <c r="N13" s="371"/>
      <c r="O13" s="372"/>
    </row>
    <row r="14" spans="1:15" x14ac:dyDescent="0.25">
      <c r="A14" s="346"/>
      <c r="B14" s="373" t="s">
        <v>137</v>
      </c>
      <c r="C14" s="374">
        <v>0</v>
      </c>
      <c r="D14" s="374">
        <f>+D5+D12+D13</f>
        <v>0</v>
      </c>
      <c r="E14" s="374">
        <f t="shared" ref="E14:F14" si="0">+E5+E12+E13</f>
        <v>0</v>
      </c>
      <c r="F14" s="374">
        <f t="shared" si="0"/>
        <v>0</v>
      </c>
    </row>
    <row r="15" spans="1:15" x14ac:dyDescent="0.25">
      <c r="A15" s="346"/>
      <c r="B15" s="375" t="s">
        <v>138</v>
      </c>
      <c r="C15" s="376"/>
      <c r="D15" s="376"/>
      <c r="E15" s="376"/>
      <c r="F15" s="376"/>
    </row>
    <row r="16" spans="1:15" ht="6.6" customHeight="1" x14ac:dyDescent="0.25">
      <c r="A16" s="346"/>
      <c r="B16" s="377"/>
      <c r="C16" s="378"/>
      <c r="D16" s="378"/>
      <c r="E16" s="378"/>
      <c r="F16" s="378"/>
    </row>
    <row r="17" spans="1:15" ht="14.4" thickBot="1" x14ac:dyDescent="0.3">
      <c r="A17" s="346"/>
      <c r="B17" s="379" t="s">
        <v>139</v>
      </c>
      <c r="C17" s="380" t="s">
        <v>140</v>
      </c>
      <c r="D17" s="353">
        <v>2025</v>
      </c>
      <c r="E17" s="353">
        <v>2026</v>
      </c>
      <c r="F17" s="353">
        <v>2027</v>
      </c>
    </row>
    <row r="18" spans="1:15" x14ac:dyDescent="0.25">
      <c r="A18" s="346"/>
      <c r="B18" s="354" t="s">
        <v>141</v>
      </c>
      <c r="C18" s="381"/>
      <c r="D18" s="382"/>
      <c r="E18" s="382"/>
      <c r="F18" s="382"/>
      <c r="H18" s="383" t="s">
        <v>1281</v>
      </c>
      <c r="I18" s="384"/>
      <c r="J18" s="384"/>
      <c r="K18" s="384"/>
      <c r="L18" s="384"/>
      <c r="M18" s="384"/>
      <c r="N18" s="384"/>
      <c r="O18" s="385"/>
    </row>
    <row r="19" spans="1:15" x14ac:dyDescent="0.25">
      <c r="A19" s="346"/>
      <c r="B19" s="354" t="s">
        <v>142</v>
      </c>
      <c r="C19" s="381"/>
      <c r="D19" s="382"/>
      <c r="E19" s="382"/>
      <c r="F19" s="382"/>
      <c r="H19" s="386"/>
      <c r="I19" s="387"/>
      <c r="J19" s="387"/>
      <c r="K19" s="387"/>
      <c r="L19" s="387"/>
      <c r="M19" s="387"/>
      <c r="N19" s="387"/>
      <c r="O19" s="388"/>
    </row>
    <row r="20" spans="1:15" x14ac:dyDescent="0.25">
      <c r="A20" s="346"/>
      <c r="B20" s="354" t="s">
        <v>143</v>
      </c>
      <c r="C20" s="381"/>
      <c r="D20" s="382"/>
      <c r="E20" s="382"/>
      <c r="F20" s="382"/>
      <c r="H20" s="386"/>
      <c r="I20" s="387"/>
      <c r="J20" s="387"/>
      <c r="K20" s="387"/>
      <c r="L20" s="387"/>
      <c r="M20" s="387"/>
      <c r="N20" s="387"/>
      <c r="O20" s="388"/>
    </row>
    <row r="21" spans="1:15" x14ac:dyDescent="0.25">
      <c r="A21" s="346"/>
      <c r="B21" s="354" t="s">
        <v>144</v>
      </c>
      <c r="C21" s="381"/>
      <c r="D21" s="382"/>
      <c r="E21" s="382"/>
      <c r="F21" s="382"/>
      <c r="H21" s="386"/>
      <c r="I21" s="387"/>
      <c r="J21" s="387"/>
      <c r="K21" s="387"/>
      <c r="L21" s="387"/>
      <c r="M21" s="387"/>
      <c r="N21" s="387"/>
      <c r="O21" s="388"/>
    </row>
    <row r="22" spans="1:15" x14ac:dyDescent="0.25">
      <c r="A22" s="346"/>
      <c r="B22" s="354" t="s">
        <v>145</v>
      </c>
      <c r="C22" s="381"/>
      <c r="D22" s="382"/>
      <c r="E22" s="382"/>
      <c r="F22" s="382"/>
      <c r="H22" s="386"/>
      <c r="I22" s="387"/>
      <c r="J22" s="387"/>
      <c r="K22" s="387"/>
      <c r="L22" s="387"/>
      <c r="M22" s="387"/>
      <c r="N22" s="387"/>
      <c r="O22" s="388"/>
    </row>
    <row r="23" spans="1:15" x14ac:dyDescent="0.25">
      <c r="A23" s="346"/>
      <c r="B23" s="354" t="s">
        <v>146</v>
      </c>
      <c r="C23" s="381"/>
      <c r="D23" s="382"/>
      <c r="E23" s="382"/>
      <c r="F23" s="382"/>
      <c r="H23" s="386"/>
      <c r="I23" s="387"/>
      <c r="J23" s="387"/>
      <c r="K23" s="387"/>
      <c r="L23" s="387"/>
      <c r="M23" s="387"/>
      <c r="N23" s="387"/>
      <c r="O23" s="388"/>
    </row>
    <row r="24" spans="1:15" x14ac:dyDescent="0.25">
      <c r="A24" s="346"/>
      <c r="B24" s="354" t="s">
        <v>147</v>
      </c>
      <c r="C24" s="381"/>
      <c r="D24" s="382">
        <f>'Comptes prévisionnels'!L117</f>
        <v>0</v>
      </c>
      <c r="E24" s="382">
        <f>'Comptes prévisionnels'!N117</f>
        <v>0</v>
      </c>
      <c r="F24" s="382">
        <f>'Comptes prévisionnels'!P117</f>
        <v>0</v>
      </c>
      <c r="H24" s="386"/>
      <c r="I24" s="387"/>
      <c r="J24" s="387"/>
      <c r="K24" s="387"/>
      <c r="L24" s="387"/>
      <c r="M24" s="387"/>
      <c r="N24" s="387"/>
      <c r="O24" s="388"/>
    </row>
    <row r="25" spans="1:15" ht="14.4" thickBot="1" x14ac:dyDescent="0.3">
      <c r="A25" s="346"/>
      <c r="B25" s="389" t="s">
        <v>148</v>
      </c>
      <c r="C25" s="381"/>
      <c r="D25" s="382"/>
      <c r="E25" s="382"/>
      <c r="F25" s="382"/>
      <c r="H25" s="390"/>
      <c r="I25" s="391"/>
      <c r="J25" s="391"/>
      <c r="K25" s="391"/>
      <c r="L25" s="391"/>
      <c r="M25" s="391"/>
      <c r="N25" s="391"/>
      <c r="O25" s="392"/>
    </row>
    <row r="26" spans="1:15" x14ac:dyDescent="0.25">
      <c r="A26" s="346"/>
      <c r="B26" s="379" t="s">
        <v>149</v>
      </c>
      <c r="C26" s="393">
        <v>0</v>
      </c>
      <c r="D26" s="394">
        <f>SUM(D18:D25)</f>
        <v>0</v>
      </c>
      <c r="E26" s="394">
        <f>SUM(E18:E25)</f>
        <v>0</v>
      </c>
      <c r="F26" s="394">
        <f>SUM(F18:F25)</f>
        <v>0</v>
      </c>
    </row>
    <row r="27" spans="1:15" x14ac:dyDescent="0.25">
      <c r="A27" s="346"/>
      <c r="B27" s="395"/>
      <c r="C27" s="396"/>
      <c r="D27" s="396"/>
      <c r="E27" s="396"/>
      <c r="F27" s="396"/>
    </row>
    <row r="28" spans="1:15" x14ac:dyDescent="0.25">
      <c r="B28" s="379" t="s">
        <v>150</v>
      </c>
      <c r="C28" s="393"/>
      <c r="D28" s="397">
        <v>0</v>
      </c>
      <c r="E28" s="394">
        <f>D30</f>
        <v>0</v>
      </c>
      <c r="F28" s="394">
        <f>E30</f>
        <v>0</v>
      </c>
    </row>
    <row r="29" spans="1:15" x14ac:dyDescent="0.25">
      <c r="B29" s="379" t="s">
        <v>151</v>
      </c>
      <c r="C29" s="393"/>
      <c r="D29" s="394">
        <f>D26-D14</f>
        <v>0</v>
      </c>
      <c r="E29" s="394">
        <f>E26-E14</f>
        <v>0</v>
      </c>
      <c r="F29" s="394">
        <f>F26-F14</f>
        <v>0</v>
      </c>
    </row>
    <row r="30" spans="1:15" x14ac:dyDescent="0.25">
      <c r="B30" s="379" t="s">
        <v>152</v>
      </c>
      <c r="C30" s="393"/>
      <c r="D30" s="394">
        <f>D28+D29</f>
        <v>0</v>
      </c>
      <c r="E30" s="394">
        <f t="shared" ref="E30:F30" si="1">E28+E29</f>
        <v>0</v>
      </c>
      <c r="F30" s="394">
        <f t="shared" si="1"/>
        <v>0</v>
      </c>
    </row>
    <row r="32" spans="1:15" ht="14.4" hidden="1" x14ac:dyDescent="0.3">
      <c r="B32" s="398" t="s">
        <v>1316</v>
      </c>
      <c r="C32" s="399"/>
      <c r="D32" s="400" t="e">
        <f>'Comptes prévisionnels'!H39-'Comptes prévisionnels'!G39</f>
        <v>#DIV/0!</v>
      </c>
      <c r="E32" s="400" t="e">
        <f>+'Comptes prévisionnels'!I39-'Comptes prévisionnels'!H39</f>
        <v>#DIV/0!</v>
      </c>
      <c r="F32" s="400" t="e">
        <f>'Comptes prévisionnels'!J39-'Comptes prévisionnels'!I39</f>
        <v>#DIV/0!</v>
      </c>
      <c r="G32" s="401" t="s">
        <v>1318</v>
      </c>
    </row>
  </sheetData>
  <sheetProtection algorithmName="SHA-512" hashValue="bgDKsQjWcQr5j5+bG8xtm0e3Gea7B8Vt57h5HcoaXQAQvgN5AUCmMfGKBzoneXQ417vwBGc6DqfyobamZxfZqQ==" saltValue="VyxbpzXA8ZUSqgA6Sg6c8g==" spinCount="100000" sheet="1" formatRows="0" selectLockedCells="1"/>
  <mergeCells count="2">
    <mergeCell ref="H5:O13"/>
    <mergeCell ref="H18:O25"/>
  </mergeCells>
  <pageMargins left="0.7" right="0.7" top="0.75" bottom="0.75" header="0.3" footer="0.3"/>
  <pageSetup paperSize="9" scale="75" fitToHeight="0" orientation="landscape" r:id="rId1"/>
  <ignoredErrors>
    <ignoredError sqref="D5:E5 D26:F26"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13067AE72D274391F8C5EADBF3F210" ma:contentTypeVersion="4" ma:contentTypeDescription="Crée un document." ma:contentTypeScope="" ma:versionID="4fcc02964b601b54cf43c1dee6f47e78">
  <xsd:schema xmlns:xsd="http://www.w3.org/2001/XMLSchema" xmlns:xs="http://www.w3.org/2001/XMLSchema" xmlns:p="http://schemas.microsoft.com/office/2006/metadata/properties" xmlns:ns2="997712c5-460b-4061-bd41-eccbaad838d4" targetNamespace="http://schemas.microsoft.com/office/2006/metadata/properties" ma:root="true" ma:fieldsID="7a1d7ababd67dc6685fd76d8674f58c5" ns2:_="">
    <xsd:import namespace="997712c5-460b-4061-bd41-eccbaad838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7712c5-460b-4061-bd41-eccbaad838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E6DD9B-2BF9-40E6-A943-F556E461696D}"/>
</file>

<file path=customXml/itemProps2.xml><?xml version="1.0" encoding="utf-8"?>
<ds:datastoreItem xmlns:ds="http://schemas.openxmlformats.org/officeDocument/2006/customXml" ds:itemID="{C7013F82-A989-4A73-9AC5-7CB6D1376533}">
  <ds:schemaRef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59b7da6a-90a0-4fe9-a487-3a652d8497a3"/>
    <ds:schemaRef ds:uri="http://purl.org/dc/terms/"/>
    <ds:schemaRef ds:uri="92a8cc30-10e4-42b8-b490-05435104222d"/>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E0D86833-2701-4142-A46E-EB4B7157DE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Candidature</vt:lpstr>
      <vt:lpstr>Entreprise</vt:lpstr>
      <vt:lpstr>Liste</vt:lpstr>
      <vt:lpstr>Emplois</vt:lpstr>
      <vt:lpstr>RSE et TE</vt:lpstr>
      <vt:lpstr>Comptes prévisionnels</vt:lpstr>
      <vt:lpstr>Plan de financement</vt:lpstr>
      <vt:lpstr>Candidature!_Hlk115184608</vt:lpstr>
      <vt:lpstr>'Comptes prévisionnels'!Zone_d_impression</vt:lpstr>
      <vt:lpstr>'RSE et TE'!Zone_d_impression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Cécilia EMILIANI</dc:creator>
  <cp:keywords/>
  <dc:description/>
  <cp:lastModifiedBy>Cécilia EMILIANI - France Active PACA</cp:lastModifiedBy>
  <cp:revision/>
  <dcterms:created xsi:type="dcterms:W3CDTF">2023-07-12T13:40:45Z</dcterms:created>
  <dcterms:modified xsi:type="dcterms:W3CDTF">2024-09-19T10:12:59Z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0x0101007213067AE72D274391F8C5EADBF3F210</vt:lpwstr>
  </property>
  <property fmtid="{D5CDD505-2E9C-101B-9397-08002B2CF9AE}" pid="3" name="MediaServiceImageTags">
    <vt:lpwstr/>
  </property>
</Properties>
</file>